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EÜ KKK\Végleges_táblák\Radiográfiai szakasszisztens\"/>
    </mc:Choice>
  </mc:AlternateContent>
  <xr:revisionPtr revIDLastSave="0" documentId="8_{246768F7-14A7-48C1-B139-1C498EA6B150}" xr6:coauthVersionLast="47" xr6:coauthVersionMax="47" xr10:uidLastSave="{00000000-0000-0000-0000-000000000000}"/>
  <bookViews>
    <workbookView xWindow="-195" yWindow="3405" windowWidth="21600" windowHeight="11445" xr2:uid="{00000000-000D-0000-FFFF-FFFF00000000}"/>
  </bookViews>
  <sheets>
    <sheet name="6.2" sheetId="6" r:id="rId1"/>
    <sheet name="6.3" sheetId="7" r:id="rId2"/>
    <sheet name="6.4" sheetId="4" r:id="rId3"/>
    <sheet name="6.5.1" sheetId="1" r:id="rId4"/>
    <sheet name="6.5.2" sheetId="3" r:id="rId5"/>
    <sheet name="6.5.3" sheetId="5" r:id="rId6"/>
    <sheet name="6.5.4" sheetId="2" r:id="rId7"/>
  </sheets>
  <definedNames>
    <definedName name="_xlnm._FilterDatabase" localSheetId="0" hidden="1">'6.2'!$A$1:$H$264</definedName>
    <definedName name="_xlnm._FilterDatabase" localSheetId="1" hidden="1">'6.3'!$A$1:$H$662</definedName>
    <definedName name="_xlnm._FilterDatabase" localSheetId="2" hidden="1">'6.4'!$A$1:$H$608</definedName>
    <definedName name="_xlnm._FilterDatabase" localSheetId="3" hidden="1">'6.5.1'!$A$1:$H$469</definedName>
    <definedName name="_xlnm._FilterDatabase" localSheetId="4" hidden="1">'6.5.2'!$A$1:$H$445</definedName>
    <definedName name="_xlnm._FilterDatabase" localSheetId="5" hidden="1">'6.5.3'!$A$1:$H$464</definedName>
    <definedName name="_xlnm._FilterDatabase" localSheetId="6" hidden="1">'6.5.4'!$A$1:$H$756</definedName>
    <definedName name="_xlnm.Print_Titles" localSheetId="2">'6.4'!$1:$1</definedName>
    <definedName name="_xlnm.Print_Titles" localSheetId="4">'6.5.2'!$1:$1</definedName>
    <definedName name="Z_1B18139D_E0E5_48DB_ACED_D81911F3FD01_.wvu.FilterData" localSheetId="2" hidden="1">'6.4'!$A$1:$H$608</definedName>
    <definedName name="Z_1B18139D_E0E5_48DB_ACED_D81911F3FD01_.wvu.PrintTitles" localSheetId="2" hidden="1">'6.4'!$1:$1</definedName>
    <definedName name="Z_64BD5D3E_8265_4175_95E2_D57738A00A9F_.wvu.FilterData" localSheetId="2" hidden="1">'6.4'!$A$1:$H$608</definedName>
    <definedName name="Z_64BD5D3E_8265_4175_95E2_D57738A00A9F_.wvu.PrintTitles" localSheetId="2" hidden="1">'6.4'!$1:$1</definedName>
    <definedName name="Z_6FE58C78_9764_400E_AE13_026E3FDCE760_.wvu.FilterData" localSheetId="2" hidden="1">'6.4'!$A$1:$H$608</definedName>
    <definedName name="Z_6FE58C78_9764_400E_AE13_026E3FDCE760_.wvu.PrintTitles" localSheetId="2" hidden="1">'6.4'!$1:$1</definedName>
    <definedName name="Z_9631E7A1_2CDA_4E7E_BBB5_80C0E30F58FA_.wvu.FilterData" localSheetId="2" hidden="1">'6.4'!$A$1:$H$608</definedName>
    <definedName name="Z_9631E7A1_2CDA_4E7E_BBB5_80C0E30F58FA_.wvu.PrintTitles" localSheetId="2" hidden="1">'6.4'!$1:$1</definedName>
    <definedName name="Z_D7730C69_017A_4EBC_BD23_9B621BE9F229_.wvu.FilterData" localSheetId="2" hidden="1">'6.4'!$A$1:$H$608</definedName>
    <definedName name="Z_D7730C69_017A_4EBC_BD23_9B621BE9F229_.wvu.PrintTitles" localSheetId="2" hidden="1">'6.4'!$1:$1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cF+9/mJF/ytcpDKHESbCePeUF01CBtWaEEYfQKBvsF0="/>
    </ext>
  </extLst>
</workbook>
</file>

<file path=xl/calcChain.xml><?xml version="1.0" encoding="utf-8"?>
<calcChain xmlns="http://schemas.openxmlformats.org/spreadsheetml/2006/main">
  <c r="H10" i="7" l="1"/>
  <c r="H36" i="7"/>
  <c r="F323" i="7" s="1"/>
  <c r="H48" i="7"/>
  <c r="H54" i="7"/>
  <c r="H66" i="7"/>
  <c r="H88" i="7"/>
  <c r="H123" i="7"/>
  <c r="H131" i="7"/>
  <c r="H140" i="7"/>
  <c r="H146" i="7"/>
  <c r="H172" i="7"/>
  <c r="H184" i="7"/>
  <c r="H193" i="7"/>
  <c r="H267" i="7"/>
  <c r="H279" i="7"/>
  <c r="H286" i="7"/>
  <c r="H294" i="7"/>
  <c r="H301" i="7"/>
  <c r="H314" i="7"/>
  <c r="H321" i="7"/>
  <c r="H6" i="6" l="1"/>
  <c r="H14" i="6"/>
  <c r="H19" i="6"/>
  <c r="H28" i="6"/>
  <c r="H34" i="6"/>
  <c r="H54" i="6"/>
  <c r="H67" i="6"/>
  <c r="H74" i="6"/>
  <c r="H84" i="6"/>
  <c r="H103" i="6"/>
  <c r="H109" i="6"/>
  <c r="H117" i="6"/>
  <c r="H131" i="6"/>
  <c r="H137" i="6"/>
  <c r="H143" i="6"/>
  <c r="H158" i="6"/>
  <c r="H166" i="6"/>
  <c r="H178" i="6"/>
  <c r="H185" i="6"/>
  <c r="H198" i="6"/>
  <c r="H204" i="6"/>
  <c r="H217" i="6"/>
  <c r="H223" i="6"/>
  <c r="H229" i="6"/>
  <c r="H234" i="6"/>
  <c r="H238" i="6"/>
  <c r="H247" i="6"/>
  <c r="H253" i="6"/>
  <c r="H259" i="6"/>
  <c r="F261" i="6"/>
  <c r="H12" i="5" l="1"/>
  <c r="H21" i="5"/>
  <c r="H27" i="5"/>
  <c r="H40" i="5"/>
  <c r="H51" i="5"/>
  <c r="H73" i="5"/>
  <c r="H81" i="5"/>
  <c r="H85" i="5"/>
  <c r="H91" i="5"/>
  <c r="H111" i="5"/>
  <c r="H115" i="5"/>
  <c r="F126" i="5" s="1"/>
  <c r="H124" i="5"/>
  <c r="H18" i="4" l="1"/>
  <c r="H30" i="4"/>
  <c r="H41" i="4"/>
  <c r="H59" i="4"/>
  <c r="H70" i="4"/>
  <c r="H87" i="4"/>
  <c r="H101" i="4"/>
  <c r="H113" i="4"/>
  <c r="H123" i="4"/>
  <c r="H143" i="4"/>
  <c r="H158" i="4"/>
  <c r="H170" i="4"/>
  <c r="H184" i="4"/>
  <c r="H194" i="4"/>
  <c r="H198" i="4"/>
  <c r="H208" i="4"/>
  <c r="H217" i="4"/>
  <c r="H227" i="4"/>
  <c r="F270" i="4" s="1"/>
  <c r="H237" i="4"/>
  <c r="H242" i="4"/>
  <c r="H249" i="4"/>
  <c r="H259" i="4"/>
  <c r="H264" i="4"/>
  <c r="H268" i="4"/>
  <c r="H22" i="3" l="1"/>
  <c r="H29" i="3"/>
  <c r="H33" i="3"/>
  <c r="H37" i="3"/>
  <c r="H41" i="3"/>
  <c r="H45" i="3"/>
  <c r="H50" i="3"/>
  <c r="H54" i="3"/>
  <c r="H58" i="3"/>
  <c r="H62" i="3"/>
  <c r="H67" i="3"/>
  <c r="H71" i="3"/>
  <c r="H75" i="3"/>
  <c r="H82" i="3"/>
  <c r="H87" i="3"/>
  <c r="H92" i="3"/>
  <c r="H99" i="3"/>
  <c r="H105" i="3"/>
  <c r="F107" i="3" s="1"/>
  <c r="H22" i="2" l="1"/>
  <c r="H68" i="2"/>
  <c r="H111" i="2"/>
  <c r="H133" i="2"/>
  <c r="H197" i="2"/>
  <c r="H266" i="2"/>
  <c r="H290" i="2"/>
  <c r="H337" i="2"/>
  <c r="H347" i="2"/>
  <c r="H397" i="2"/>
  <c r="F418" i="2" s="1"/>
  <c r="H416" i="2"/>
  <c r="H129" i="1"/>
  <c r="H117" i="1"/>
  <c r="H111" i="1"/>
  <c r="H101" i="1"/>
  <c r="H95" i="1"/>
  <c r="H85" i="1"/>
  <c r="H36" i="1"/>
  <c r="H28" i="1"/>
  <c r="H20" i="1"/>
  <c r="H12" i="1"/>
  <c r="H6" i="1"/>
  <c r="F131" i="1" l="1"/>
</calcChain>
</file>

<file path=xl/sharedStrings.xml><?xml version="1.0" encoding="utf-8"?>
<sst xmlns="http://schemas.openxmlformats.org/spreadsheetml/2006/main" count="2380" uniqueCount="1155">
  <si>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</si>
  <si>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</si>
  <si>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</si>
  <si>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</si>
  <si>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</si>
  <si>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</si>
  <si>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</si>
  <si>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</si>
  <si>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"A" CT/MR Képalkotás (1; 6; 8; 10. sor)</t>
  </si>
  <si>
    <t>Röntgen berendezéseket, filmelőhívó képalkotó rendszereket, illetve direkt digitális rendszereket működtet, meghibásodás esetén felveszi a kapcsolatot a szervizzel.</t>
  </si>
  <si>
    <t>Ismeri a röntgen berendezések és filmelőhívó képalkotó rendszereket, valamint direkt digitális rendszerek működésének elveit.</t>
  </si>
  <si>
    <t>Szem előtt tartja a röntgen- és ultrahang-berendezések, filmelőhívó képalkotó rendszerek, valamint direkt digitális rendszerek környezetre gyakorolt hatásait. Betartja a berendezések használati előírásait.</t>
  </si>
  <si>
    <t>Együttműködik a szakmai team tagjaival, felelőssége teljes tudatában végzi a munkáját.</t>
  </si>
  <si>
    <t>CT alapok</t>
  </si>
  <si>
    <t>A CT berendezések működése, fizikai alapok, történeti áttekintés, sugárvédelem és betegbiztonság a CT laborban</t>
  </si>
  <si>
    <t>MR alapok</t>
  </si>
  <si>
    <t>MR berendezések működése, fizikai alapok, történeti áttekintés, MR biztonság</t>
  </si>
  <si>
    <t xml:space="preserve">Összesen: </t>
  </si>
  <si>
    <t>"B" Betegtájékoztatás, betegelőkészítés (2. sor)</t>
  </si>
  <si>
    <t>Beteget felvilágosít CT/MR-vizsgálatra előkészít.</t>
  </si>
  <si>
    <t>Alkalmazói szinten ismeri a beteggel való kommunikáció szabályait.</t>
  </si>
  <si>
    <t>Szem előtt tartja a szakmai szabályokat.  Fontosnak tartja a kontrasztanyagok környezetre gyakorolt káros hatásainak csökkentését.</t>
  </si>
  <si>
    <t>Önállóan végzi, felügyelettel, szükség esetén kollégáival és a radiológussal együttműködve a beteg felvilágosítását, előkészítését.</t>
  </si>
  <si>
    <t>A CT vizsgálatok előkészítése</t>
  </si>
  <si>
    <t>"C" Kontrasztanyagok (3; 4; 5. sor)</t>
  </si>
  <si>
    <t>Felismeri a vizsgálat és a kontrasztanyag beadásának kontraindikációit.</t>
  </si>
  <si>
    <t>Ismeri az intravénás kontrasztanyagok alkalmazásának módjait, tudja azok ellenjavallatait, ismeri a kontrasztanyag okozta allergiás reakciókat, észlelésük esetén tudja kezelésüket.</t>
  </si>
  <si>
    <t>Önállóan, felügyelettel, szükség esetén kollégáival és a radiológussal együttműködve végzi a kontrasztanyag beadás kontraindikáltságának megállapítását.</t>
  </si>
  <si>
    <t>CT kontrasztanyagok - alkalmazás, szövődmények kezelése</t>
  </si>
  <si>
    <t>A betegelőkészítés, ellenjavallatok felismerése, kezelése</t>
  </si>
  <si>
    <t>Az MR kontrasztanyagokról</t>
  </si>
  <si>
    <t>Intravénás kontrasztanyag beadásánál közreműködik.</t>
  </si>
  <si>
    <t>Önállóan, felügyelettel, szükség esetén kollégáival és a radiológussal együttműködve végzi az intravénás kontrasztanyag beadását.</t>
  </si>
  <si>
    <t>Felismeri a kontrasztanyag mellékhatásokat/szövődményeket és aktívan részt vesz annak elhárításában.</t>
  </si>
  <si>
    <t>Ismeri a kontrasztanyag mellékhatásokat/szövődményeket, észlelésük esetén tudja a kezelésüket</t>
  </si>
  <si>
    <t>Radiológussal, szükség esetén kollégáival együttműködve végzi a kontrasztanyag mellékhatások/szövődmények elhárítását.</t>
  </si>
  <si>
    <t>Protokoll alapján CT/MR-vizsgálatokat végez, intervenciós beavatkozásoknál segédkezik.</t>
  </si>
  <si>
    <t>Ismeri a CT- és MR-vizsgálatok szakmai protokolljait, érti a dózis és a képminőség összefüggéseit.</t>
  </si>
  <si>
    <t xml:space="preserve">Szem előtt tartja a szakmai szabályokat.  </t>
  </si>
  <si>
    <t>Önállóan, felügyelettel, szükség esetén radiográfus kollégáival és a radiológussal együttműködve végzi a vizsgálat tervezését.</t>
  </si>
  <si>
    <t xml:space="preserve">CT képalkotás és klinikum </t>
  </si>
  <si>
    <t>A protokollok szerepe a CT vizsgálatokban. A protokolltervezés sajátosságai.</t>
  </si>
  <si>
    <t>Koponya régió, az agy betegségeinek, képleteinek CT vizsgálatai</t>
  </si>
  <si>
    <t>Gerinc régió betegségeinek CT vizsgálatai</t>
  </si>
  <si>
    <t>Nyaki lágyrész és mediastinum CT vizsgálatai</t>
  </si>
  <si>
    <t>Felső hasi régió betegségeinek CT vizsgálatai</t>
  </si>
  <si>
    <t>Kismedencei régió betegségeinek CT vizsgálatai</t>
  </si>
  <si>
    <t>Felső végtag betegségeinek CT vizsgálatai</t>
  </si>
  <si>
    <t>Alsó végtag betegségeinek CT vizsgálata</t>
  </si>
  <si>
    <t>Dóziscsökkentés lehetőségei a CT vizsgálatok során</t>
  </si>
  <si>
    <t>Rekonstrukciós lehetőségek a CT vizsgálatok során</t>
  </si>
  <si>
    <t>CT képdemonstráció (új)</t>
  </si>
  <si>
    <t>Képalkotás és klinikum az MR-ben</t>
  </si>
  <si>
    <t>Protokollok szerepe, szekvenciák csoportosítása</t>
  </si>
  <si>
    <t>Koponya régió, az agy betegségeinek, képleteinek MR vizsgálatai</t>
  </si>
  <si>
    <t>Gerinc régió betegségeinek MR vizsgálatai</t>
  </si>
  <si>
    <t>Nyaki lágyrész és mediastinalis régió MR vizsgálatai</t>
  </si>
  <si>
    <t>Felső hasi régió betegségeinek MR vizsgálatai</t>
  </si>
  <si>
    <t>Kismedencei régió betegségeinek MR vizsgálatai</t>
  </si>
  <si>
    <t>Felső végtag betegségeinek MR vizsgálatai</t>
  </si>
  <si>
    <t>Alsó végtag betegségeinek MR vizsgálatai</t>
  </si>
  <si>
    <t>MR képdemonstráció (új)</t>
  </si>
  <si>
    <t>Rekonstrukciós lehetőségek  az MR vizsgálatok során (Új)</t>
  </si>
  <si>
    <t>Koponya és gerinc régió metszeti anatómiája, agykoponya és arckoponya képletei, CT vonatkozások</t>
  </si>
  <si>
    <t>Nyaki lágyrész és mediastinum régió metszeti anatómiája, CT vonatkozások</t>
  </si>
  <si>
    <t>A mellkasi régió metszeti anatómiája, CT vonatkozások</t>
  </si>
  <si>
    <t>Felső hasi régió metszeti anatómiája, a felső hasi régió szervei, képletei, CT vonatkozások</t>
  </si>
  <si>
    <t>Kismedencei régió metszeti anatómiája, szervei, képletei, CT vonatkozások</t>
  </si>
  <si>
    <t>Felső végtag metszeti anatómiája, CT vonatkozások</t>
  </si>
  <si>
    <t>Alsó végtag metszeti anatómiája, CT vonatkozások</t>
  </si>
  <si>
    <t>Koponya és gerinc régió metszeti anatómiája, agykoponya és arckoponya képletei</t>
  </si>
  <si>
    <t>Nyaki lágyrész és mediastinum régió metszeti anatómiája</t>
  </si>
  <si>
    <t xml:space="preserve">Felső hasi régió metszeti anatómiája, a felső hasi régió szervei, képletei </t>
  </si>
  <si>
    <t>Kismedencei régió metszeti anatómiája, szervei, képletei</t>
  </si>
  <si>
    <t>Felső végtag metszeti anatómiája</t>
  </si>
  <si>
    <t>Alsó végtag metszeti anatómiája</t>
  </si>
  <si>
    <t>CT és MR metszeti anatómia</t>
  </si>
  <si>
    <t>Koponya régió metszeti anatómiája, agykoponya és arckoponya képletei</t>
  </si>
  <si>
    <t>Gerinc metszeti anatómiája</t>
  </si>
  <si>
    <t>Nyaki lágyrész régió metszeti anatómiája</t>
  </si>
  <si>
    <t>Mellkasi régió metszeti anatómiája, a tüdő és mediastinum képletei</t>
  </si>
  <si>
    <t>Felső hasi régió metszeti anatómiája, a felső hasi régió szervei, képletei</t>
  </si>
  <si>
    <t>"D" Eszközismeret, eszközhasználat (7. sor)</t>
  </si>
  <si>
    <t>CT/MR-vizsgálatokhoz, intervenciós beavatkozásokhoz szükséges anyagokat és eszközöket előkészíti.</t>
  </si>
  <si>
    <t>Ismeri a CT/MR-vizsgálatokhoz szükséges anyagokat, eszközöket.</t>
  </si>
  <si>
    <t>Önállóan végzi a szükséges anyagok, eszközök előkészítését.</t>
  </si>
  <si>
    <t>A használatos gépeket, berendezéseket és eszközöket szakszerűen kezeli, meghibásodásukat felismeri és jelzi, minőségbiztosítási eljárásokat alkalmaz.</t>
  </si>
  <si>
    <t>Felismeri a berendezések normális és hibás működését, érti a műtermékek kialakulásának mechanizmusait.</t>
  </si>
  <si>
    <t>Önállóan, felügyelettel, kollégáival együttműködve végzi a berendezések napi rutin minőségi ellenőrzését.</t>
  </si>
  <si>
    <t>"E" Klinikum és akut ellátás (9. sor)</t>
  </si>
  <si>
    <t>Felismeri a veszélyhelyzeteket, kóros, akut életveszélyes állapotokat.</t>
  </si>
  <si>
    <t>Alkalmazói szinten felismeri a veszélyhelyzeteket, a beteget veszélyeztető tényezőket.</t>
  </si>
  <si>
    <t>Radiológussal együttműködve, az ő útmutatásával végzi a kóros helyzetek kiszűrését.</t>
  </si>
  <si>
    <t>CT képalkotás és klinikum</t>
  </si>
  <si>
    <t>MR képalkotás és klinikum (új)</t>
  </si>
  <si>
    <t>Utólagos képfeldolgozást és archiválást végez.</t>
  </si>
  <si>
    <t>Ismeri a képrekonstrukciós folyamatokat, méréseket, a képi dokumentáció készítés és archiválás menetét.</t>
  </si>
  <si>
    <t>Önállóan végzi a rekonstrukciókat, méréseket és az archiválást.</t>
  </si>
  <si>
    <t>"F" Betegbiztonság és minőségbiztosítás (11. sor)</t>
  </si>
  <si>
    <t>Munkáját szakszerűen, maximális biztonsággal, a szakterületet érintő valamennyi jogi szabályozás, szakmai előírás betartásával végzi.</t>
  </si>
  <si>
    <t>Tudja a szakterületet érintő jogi és szakmai irányelveket.</t>
  </si>
  <si>
    <t>Önállóan végzi, szükség szerint a radiológus vagy a diplomás radiográfus útmutatása alapján.</t>
  </si>
  <si>
    <t>Szakirányú oktatás összes óraszáma:</t>
  </si>
  <si>
    <t>Lehetséges projektfeladat az oktatás során</t>
  </si>
  <si>
    <t xml:space="preserve">CT vagy MR vizsgálat képanyagának demonstrációja:
A feladata egy előre kiadott, anonimizált CT vagy MR vizsgálat képanyagának demonstrációja. 
A demonstráció során ismertesse a vizsgálati protokollt, beleértve az indikációt, a választott képalkotási modalitást, a beállításokat és a kontrasztanyag alkalmazását (amennyiben történt). Mutassa be a használt fázisokat vagy szekvenciákat, és magyarázza el azok diagnosztikai jelentőségét. Azonosítsa és nevezze meg a releváns anatómiai képleteket, majd részletesen ismertesse a látott elváltozást, kitérve annak méretére, morfológiájára és radiológiai jellemzőire. Végül foglalja össze a képalkotási eltérések jelentőségét, és lehetőség szerint adjon meg egy valószínű diagnózist. </t>
  </si>
  <si>
    <t>Vizsgálati protokoll készítése: 
A feladat során a tanulók egy előre kiadott, fiktív beutaló alapján alapján tervezzenek meg egy CT vagy MR vizsgálati protokollt. A tanulóknak a választott képalkotó eljárás figyelembevételével kell kialakítaniuk a vizsgálati folyamatot, beleértve a megfelelő beállításokat, a szükséges fázisokat vagy szekvenciákat, valamint a kontrasztanyag alkalmazását, ha az indokolt. A protokoll felépítésének logikai folyamatát kell ismertetniük, kiemelve a legfontosabb mozzanatokat, és magyarázatot adni a választott paraméterek és szekvenciák diagnosztikai jelentőségére.</t>
  </si>
  <si>
    <t>Kutatómunka: A feladat során a tanulóknak előre megadott implantátumok típusai és típusszámai alapján kell utánanézniük, hogy azok MR-kompatibilisek, MR-kondicionálisak, vagy nem vizsgálhatóak. A tanulóknak meg kell vizsgálniuk, hogy az adott implantátumok esetében milyen paraméterek figyelembevételével végezhető MR-vizsgálat. A feladat részeként a tanulóknak kutatniuk kell a megfelelő gyártói dokumentációban, termékleírásokban és a hozzájuk tartozó biztonsági adatlapokon, hogy megtudják, milyen típusú MR vizsgálatok engedélyezettek az adott implantátumokkal. Ezen információk alapján kell részletes dokumentációt készíteniük.</t>
  </si>
  <si>
    <t>Szituációs gyakorlat: 
A feladat során a tanulóknak különböző előre megadott szituációkra kell felkészülniük, ahol a pácienssel való kommunikáció és a betegbiztonság kiemelt szerepet kap. Minden egyes szituációban a tanulóknak meg kell magyarázniuk a betegnek a helyzetet, figyelembe véve a beteg állapotát, aggályait és a vizsgálat biztonságos végrehajtását. A tanulóknak különféle kommunikációs technikákat kell alkalmazniuk, hogy biztosítsák a beteg megértését és bizalmát, miközben hangsúlyozzák a  betegbiztonságot. Párokba rendeződve az egyik tanuló a beteg szerepét, a másik tanuló az operátor szerepét játsza el. 
Példák:
1. Bizonytalan Eredetű Implantátum:
A páciens MR vizsgálatra érkezik, azonban a beutaló dokumentumban nem szerepel a pontos implantátum típusa és kompatibilitása. A tanulóknak el kell magyarázniuk a betegnek, hogy az MR vizsgálat előtt szükséges az implantátum pontos típusának tisztázása. Meg kell érteniük, hogy miért fontos biztosítani, hogy az implantátum MR-kompatibilis, és hogy abban az esetben a vizsgálat nem végezhető el, ha nem áll rendelkezésre megbízható információ az implantátumról. 
2.Alacsony GFR szint és Kontrasztanyag Alkalmazása:
A páciensnél alacsony a glomeruláris filtrációs ráta (GFR), és a vizsgálat kontrasztanyagot igényelne. A tanulóknak el kell magyarázniuk a betegnek, hogy az alacsony GFR-szint miatt a kontrasztanyag használata kockázatokat rejthet, mivel az vesekárosodás kockázatát növelheti. A tanulóknak tisztázniuk kell, hogy miért nem ajánlott a vizsgálat elvégzése ebben az állapotban, és hogyan lehet más alternatívákat mérlegelni a megfelelő diagnózis érdekében.
3.Klausztrofób Beteg Támogatása MR Vizsgálat Alatt:
A páciens klausztrofóbiában szenved, és MR vizsgálatra van szüksége. A tanulóknak a szituációban meg kell nyugtatniuk a beteget, elmagyarázniuk a vizsgálat menetét, és biztosítaniuk kell arról, hogy folyamatosan kapcsolatban lesznek a beteggel a vizsgálat során. A tanulóknak ki kell emelniük, hogy a vizsgálat teljesen fájdalommentes, és lehetőség van az MR vizsgálat közbeni szünetekre vagy relaxációs technikák alkalmazására is, hogy a beteg kényelmesen érezze magát.
4.Kontrasztanyag Alkalmazásával Kapcsolatos Félelem:
A páciens fél a kontrasztanyag alkalmazásától, és kérdései vannak a vizsgálat kockázataival kapcsolatban. A tanulóknak el kell magyarázniuk, hogy a kontrasztanyagok széles körben alkalmazott eszközök, és bár a mellékhatások ritkák, a kockázatok minimalizálása érdekében minden biztonsági intézkedést betartanak. A tanulóknak részletesen ismertetniük kell a kontrasztanyag előnyeit, például a pontosabb diagnózis felállítását, miközben a beteg számára nyújtanak biztosítékot a kockázatok kezelése és a lehetséges mellékhatások minimalizálása érdekében.
Célkitűzés: A tanulók az elméleti ismereteket a páciensek számára érthető módon kell megfogalmazniuk.</t>
  </si>
  <si>
    <t>Vizsgálati beleegyező nyilatkozat és betegtájékoztató szerkesztése:
A tanulók feladata egy CT/MR beleegyező nyilatkozat szerkesztése egy adott szempontrendszer  alapján, ügyelve a vizsgálat céljának egyértelmű leírására, a beteg azonosítására, valamint a biztonsági szempontok részletezésére. A dokumentumnak ki kell térnie az implantátumokra, fémtárgyakra, vesefunkciókra, esetleges terhességre, valamint a kontrasztanyag alkalmazásával kapcsolatos kockázatokra, beleértve az előzetes allergiás reakciókat. A nyilatkozatnak közérthető nyelvezetet kell használni, és tartalmaznia kell a beteg, valamint az egészségügyi dolgozó aláírását, biztosítva ezzel a jogi és szakmai megfelelőséget.</t>
  </si>
  <si>
    <t>Rekonstrukciós lehetőségek az MR vizsgálatok során (Új)</t>
  </si>
  <si>
    <r>
      <t>A tananyagelemek és a deszkriptorok projektszemléletű kapcsolódása:</t>
    </r>
    <r>
      <rPr>
        <sz val="11"/>
        <color theme="1"/>
        <rFont val="Franklin Gothic Book"/>
        <family val="2"/>
        <charset val="238"/>
      </rPr>
      <t xml:space="preserve"> 
A projektalapú oktatás  során a tanulók képessé válnak a CT és MR képalkotó berendezések működési elvének megértésére és azok szakszerű működtetésére. Megismerkednek a betegpozícionálás alapelveivel, a különböző vizsgálati protokollok kiválasztásával, valamint az eszközök és kiegészítő berendezések megfelelő használatával. A képalkotási folyamat során elsajátítják a dokumentálás és adatkezelés szabályait, valamint a képrekonstrukciók és utófeldolgozási technikák alkalmazását. Ezekre alapozva képesek lesznek önállóan végrehajtani a teljes képalkotási munkafolyamatot, biztosítva a diagnosztikai pontosságot és a vizsgálatok minőségi követelményeinek betartását.                                   </t>
    </r>
    <r>
      <rPr>
        <b/>
        <sz val="11"/>
        <color theme="1"/>
        <rFont val="Franklin Gothic Book"/>
        <family val="2"/>
        <charset val="238"/>
      </rPr>
      <t xml:space="preserve">           </t>
    </r>
  </si>
  <si>
    <r>
      <t xml:space="preserve">A tananyagelemek és a deszkriptorok projektszemléletű kapcsolódása: 
</t>
    </r>
    <r>
      <rPr>
        <sz val="11"/>
        <color theme="1"/>
        <rFont val="Franklin Gothic Book"/>
        <family val="2"/>
        <charset val="238"/>
      </rPr>
      <t>Egy valós munkakörnyezetet modellező helyzetben a tanulók elsajátítják a CT és MR vizsgálatok betegelőkészítésének folyamatát, beleértve a relatív és abszolút ellenjavallatok felismerését, kezelését és jelentését a radiológus felé. Gyakorlatorientált feladatokon keresztül megtanulják a beleegyező nyilatkozatok formai követelményeit, a betegbiztonságot érintő legfontosabb kérdéseket, valamint a vizsgálatok előtt szükséges óvintézkedéseket, például az implantátumok, vesefunkciók és kontrasztanyag-használat szempontjait.</t>
    </r>
  </si>
  <si>
    <r>
      <t>A tananyagelemek és a deszkriptorok projektszemléletű kapcsolódása:</t>
    </r>
    <r>
      <rPr>
        <sz val="11"/>
        <color rgb="FFFF0000"/>
        <rFont val="Franklin Gothic Book"/>
        <family val="2"/>
        <charset val="238"/>
      </rPr>
      <t xml:space="preserve"> 
</t>
    </r>
    <r>
      <rPr>
        <sz val="11"/>
        <color theme="1"/>
        <rFont val="Franklin Gothic Book"/>
        <family val="2"/>
        <charset val="238"/>
      </rPr>
      <t>Az egymásra épülő tananyagelemekből felépülő átfogó oktatási folyamat során a tanuló felismerni a CT és MR vizsgálatok, valamint a kontrasztanyag beadásának ellenjavallatait, vesefunkciós eltéréseket, allergiás reakciókat és egyéb kockázati tényezőket. Képesek lesznek a betegbiztonságot szem előtt tartva döntéseket hozni, megfelelően tájékoztatni a pácienseket, és szükség esetén jelentést készíteni a radiológus számára.</t>
    </r>
  </si>
  <si>
    <r>
      <t xml:space="preserve">A tananyagelemek és a deszkriptorok projektszemléletű kapcsolódása: 
</t>
    </r>
    <r>
      <rPr>
        <sz val="11"/>
        <color theme="1"/>
        <rFont val="Franklin Gothic Book"/>
        <family val="2"/>
        <charset val="238"/>
      </rPr>
      <t>Egy valós munkafolyamatot modellezve a tanulók elsajátítják az intravénás kontrasztanyag beadásának folyamatát, beleértve a vénabiztosítás eszközeit. Az interaktív tanulási folyamat részeként megtanulják a kontrasztanyag dózisának testsúly alapú kiszámítását, valamint az injektor működtetését, a beadás sebességének és nyomásának beállítását, figyelembe véve a betegbiztonsági szempontokat és az esetleges mellékhatások felismerését.</t>
    </r>
  </si>
  <si>
    <r>
      <t xml:space="preserve">A tananyagelemek és a deszkriptorok projektszemléletű kapcsolódása: 
</t>
    </r>
    <r>
      <rPr>
        <sz val="11"/>
        <color theme="1"/>
        <rFont val="Franklin Gothic Book"/>
        <family val="2"/>
        <charset val="238"/>
      </rPr>
      <t>Egy valós szakmai kihívás feldolgozásával a tanulók felismerik az intravénás kontrasztanyag alkalmazásával járó lehetséges mellékhatásokat és szövődményeket, például az allergiás reakciókat, extravazációt. A tanulók egy önállóan vagy csoportban végzett projekt során azonosítják a mellékhatásokat, megteszik a szükséges elsősegélynyújtási lépéseket, valamint előkészítik az orvosi beavatkozáshoz szükséges eszközöket, biztosítva ezzel a beteg biztonságát és a megfelelő ellátást.</t>
    </r>
  </si>
  <si>
    <r>
      <t xml:space="preserve">A tananyagelemek és a deszkriptorok projektszemléletű kapcsolódása: 
</t>
    </r>
    <r>
      <rPr>
        <sz val="11"/>
        <color theme="1"/>
        <rFont val="Franklin Gothic Book"/>
        <family val="2"/>
        <charset val="238"/>
      </rPr>
      <t>Egy valós munkakörnyezetet modellező helyzetben a beküldő diagnózis alapján a tanulók kiválasztják a megfelelő CT/MR-vizsgálati protokollt, szükség esetén módosítják vagy kiterjesztik. Megismerik a szervrendszerek és anatómiai régiók sajátosságait, valamint a különböző kórképekre jellemző CT/MR-elváltozásokat. Egy önálló vagy csoportos feladatmegoldás során a képalkotó berendezésekkel előállított metszeteken azonosítják a normális anatómiai viszonyokat és felismerik a patológiás eltéréseket. Elsajátítják a CT működését és alkalmazási területeit, valamint az anatómiai struktúrák pontos értékeléséhez szükséges elméleti ismereteket.</t>
    </r>
  </si>
  <si>
    <r>
      <t xml:space="preserve">A tananyagelemek és a deszkriptorok projektszemléletű kapcsolódása: 
</t>
    </r>
    <r>
      <rPr>
        <sz val="11"/>
        <color theme="1"/>
        <rFont val="Franklin Gothic Book"/>
        <family val="2"/>
        <charset val="238"/>
      </rPr>
      <t>Egy csoportos műhelymunka során a tanulók előkészítik a CT- és MR-vizsgálatokhoz, valamint az intervenciós beavatkozásokhoz szükséges anyagokat és eszközöket. Megismerik a CT-laborban használt sugárvédelmi eszközöket, például ólomköpenyeket, pajzsokat és kollimációs technikákat, valamint az MR-laborban alkalmazott tekercseket és azok megfelelő kiválasztását a különböző vizsgálatokhoz. Egy interaktív tanulási folyamat részeként előkészítik az intervenciós beavatkozásokhoz szükséges eszközöket, például katétereket, tűket és vezetődrótokat, valamint a betegpozícionálást segítő eszközöket. 
A tanulók egy gyakorlati projekt keretében megtanulják az automata injektor kezelését a kontrasztanyag beadásához, valamint az MR-ben altatásban végzett vizsgálatokhoz szükséges betegmonitorozó rendszerek, például non-ferromágneses EKG, pulzoximéter és vérnyomásmérő alkalmazását a biztonságos vizsgálati környezet biztosítása érdekében.</t>
    </r>
  </si>
  <si>
    <r>
      <t>A tananyagelemek és a deszkriptorok projektszemléletű kapcsolódása:</t>
    </r>
    <r>
      <rPr>
        <sz val="11"/>
        <color rgb="FFFF0000"/>
        <rFont val="Franklin Gothic Book"/>
        <family val="2"/>
        <charset val="238"/>
      </rPr>
      <t xml:space="preserve"> 
</t>
    </r>
    <r>
      <rPr>
        <sz val="11"/>
        <color theme="1"/>
        <rFont val="Franklin Gothic Book"/>
        <family val="2"/>
        <charset val="238"/>
      </rPr>
      <t>A különböző tananyagrészeket integráló komplex oktatási folyamatban a tanulók megtanulják a CT- és MR-vizsgálatok során használt gépek, berendezések és eszközök szakszerű kezelését, beleértve a képalkotó rendszerek megfelelő beállítását, az injektorok működtetését és a betegpozícionáló eszközök használatát. Egy valós szakmai kihívás feldolgozásával megtanulják felismerni a műszaki meghibásodásokat, például képminőségi problémákat, hűtőrendszeri hibákat vagy kontrasztanyag-befecskendezési rendellenességeket, és megtanulják azokat az illetékes szakemberek felé jelenteni. Emellett megismerkednek az alapvető minőségbiztosítási eljárásokkal, például a napi kalibrációval, a sugárdózis-ellenőrzéssel és az MR biztonsági protokollok betartásával a vizsgálatok pontosságának és biztonságának fenntartása érdekében.</t>
    </r>
  </si>
  <si>
    <r>
      <t xml:space="preserve">A tananyagelemek és a deszkriptorok projektszemléletű kapcsolódása: 
</t>
    </r>
    <r>
      <rPr>
        <sz val="11"/>
        <color theme="1"/>
        <rFont val="Franklin Gothic Book"/>
        <family val="2"/>
        <charset val="238"/>
      </rPr>
      <t>Az összetett, több tananyagelemből álló képzési program keretében a  tanulók megismerkednek a lehetséges veszélyhelyzetekkel és az akut, életveszélyes állapotokkal a CT- és MR-vizsgálatok során, beleértve a súlyos allergiás tüneteket, anafilaxiás reakciót, a kontrasztanyag-extravazációt, a légzési elégtelenséget, valamint a vizsgálatok alatt fellépő pánikreakciókat vagy eszméletvesztést. Egy szimulációs projekt keretében reagálnak sürgős orvosi beavatkozást igénylő helyzetekre, segítenek az újraélesztésben és hatékonyan együttműködnek az orvosi személyzettel a betegbiztonság érdekében.</t>
    </r>
  </si>
  <si>
    <r>
      <t>A tananyagelemek és a deszkriptorok projektszemléletű kapcsolódása:</t>
    </r>
    <r>
      <rPr>
        <sz val="11"/>
        <color rgb="FFFF0000"/>
        <rFont val="Franklin Gothic Book"/>
        <family val="2"/>
        <charset val="238"/>
      </rPr>
      <t xml:space="preserve"> 
</t>
    </r>
    <r>
      <rPr>
        <sz val="11"/>
        <color theme="1"/>
        <rFont val="Franklin Gothic Book"/>
        <family val="2"/>
        <charset val="238"/>
      </rPr>
      <t>Egy lehetséges projektfeladat keretében a tanulók elsajátítják a CT és MR vizsgálatok utólagos képfeldolgozásának és archiválásának folyamatát, beleértve a képanyag megfelelő feldolgozását, rekonstrukcióját és minőségellenőrzését. Egy csoportos műhelymunka során áttekintik a különböző képfeldolgozó szoftverek használatát, az  ablakolást, 3D rekonstrukciók és a kontrasztjavítás alkalmazását a diagnosztikai pontosság növelése érdekében. Emellett megismerkednek a vizsgálat képanyagának archiválásának előírásaival, az adatvédelmi szabályoknak megfelelően történő tárolással és a képek hosszútávú megőrzésének biztosításával a PACS (Picture Archiving and Communication System) rendszerekben.</t>
    </r>
  </si>
  <si>
    <r>
      <t>A tananyagelemek és a deszkriptorok projektszemléletű kapcsolódása:</t>
    </r>
    <r>
      <rPr>
        <sz val="11"/>
        <color rgb="FFFF0000"/>
        <rFont val="Franklin Gothic Book"/>
        <family val="2"/>
        <charset val="238"/>
      </rPr>
      <t xml:space="preserve"> 
</t>
    </r>
    <r>
      <rPr>
        <sz val="11"/>
        <color theme="1"/>
        <rFont val="Franklin Gothic Book"/>
        <family val="2"/>
        <charset val="238"/>
      </rPr>
      <t>Az egymásra épülő tananyagelemekből felépülő átfogó oktatási folyamat során a tanulók megismerkednek a CT és MR vizsgálatok során követendő biztonságtechnikai előírásokkal, beleértve a szakterületet érintő minden jogi szabályozást és szakmai előírást. Elsajátítják a betegek adatainak védelmét szolgáló adatvédelmi és titoktartási szabályokat, a sugárvédelmi előírásokat, valamint az orvosi műszerek és berendezések használatának biztonsági szabályait. A vizsgálatok során ügyelnek a betegjogok tiszteletben tartására, az etikai és szakmai normák betartására, és mindig a legmagasabb szintű biztonságot és gondoskodást biztosítják a betegek számára.</t>
    </r>
  </si>
  <si>
    <r>
      <t xml:space="preserve">időkeret:  </t>
    </r>
    <r>
      <rPr>
        <sz val="11"/>
        <color theme="1"/>
        <rFont val="Franklin Gothic Book"/>
        <family val="2"/>
        <charset val="238"/>
      </rPr>
      <t>6 óra</t>
    </r>
  </si>
  <si>
    <r>
      <t xml:space="preserve">Kapcsolódó tananyagegységek: 
</t>
    </r>
    <r>
      <rPr>
        <sz val="11"/>
        <color theme="1"/>
        <rFont val="Franklin Gothic Book"/>
        <family val="2"/>
        <charset val="238"/>
      </rPr>
      <t>"A", "B", "C", "D", "F"</t>
    </r>
  </si>
  <si>
    <r>
      <t xml:space="preserve">Kapcsolódó tananyagegységek: 
</t>
    </r>
    <r>
      <rPr>
        <sz val="11"/>
        <color theme="1"/>
        <rFont val="Franklin Gothic Book"/>
        <family val="2"/>
        <charset val="238"/>
      </rPr>
      <t>"A", "D"</t>
    </r>
  </si>
  <si>
    <r>
      <t xml:space="preserve">Kapcsolódó tananyagegységek: 
</t>
    </r>
    <r>
      <rPr>
        <sz val="11"/>
        <color theme="1"/>
        <rFont val="Franklin Gothic Book"/>
        <family val="2"/>
        <charset val="238"/>
      </rPr>
      <t>"F"</t>
    </r>
  </si>
  <si>
    <r>
      <t xml:space="preserve">Kapcsolódó tananyagegységek: 
</t>
    </r>
    <r>
      <rPr>
        <sz val="11"/>
        <color theme="1"/>
        <rFont val="Franklin Gothic Book"/>
        <family val="2"/>
        <charset val="238"/>
      </rPr>
      <t>"A", "B", "C", "D", "E", "F"</t>
    </r>
  </si>
  <si>
    <r>
      <t xml:space="preserve">Kapcsolódó tananyagegységek:
</t>
    </r>
    <r>
      <rPr>
        <sz val="11"/>
        <color theme="1"/>
        <rFont val="Franklin Gothic Book"/>
        <family val="2"/>
        <charset val="238"/>
      </rPr>
      <t>"C", "F"</t>
    </r>
  </si>
  <si>
    <r>
      <t xml:space="preserve">Kapcsolódó tananyagegységek:    
</t>
    </r>
    <r>
      <rPr>
        <sz val="11"/>
        <rFont val="Franklin Gothic Book"/>
        <family val="2"/>
        <charset val="238"/>
      </rPr>
      <t>"B", "C", "D"</t>
    </r>
  </si>
  <si>
    <r>
      <t>időkeret:</t>
    </r>
    <r>
      <rPr>
        <sz val="11"/>
        <rFont val="Franklin Gothic Book"/>
        <family val="2"/>
        <charset val="238"/>
      </rPr>
      <t xml:space="preserve"> 8 óra</t>
    </r>
  </si>
  <si>
    <t>Betegedukációs tevékenység: 
A tanulók feladata egy prezentáció elkészítése választható, de a szakterületnek megfelelő témában. A prezentáció célközönsége a beteg. Ennek megfelelően a tartalmi kritériumok figyelembe vételével (közérthetőség, lényegorientáció, impresszió) szükséges egy 30 perces előadás elkészítése. A prezentáció bemutatása történhet iskolai keretek között, amelyet a tanuló az osztály számára tart.</t>
  </si>
  <si>
    <r>
      <t xml:space="preserve">Kapcsolódó tananyagegységek:    
</t>
    </r>
    <r>
      <rPr>
        <sz val="11"/>
        <rFont val="Franklin Gothic Book"/>
        <family val="2"/>
        <charset val="238"/>
      </rPr>
      <t>"A", "B", "C", "D"</t>
    </r>
  </si>
  <si>
    <r>
      <t xml:space="preserve">időkeret: </t>
    </r>
    <r>
      <rPr>
        <sz val="11"/>
        <rFont val="Franklin Gothic Book"/>
        <family val="2"/>
        <charset val="238"/>
      </rPr>
      <t>8 óra</t>
    </r>
  </si>
  <si>
    <t>Asszisztensi feladatok a gyakorlatban: 
A tanulók készítsenek egy folyamatábrát a szívkatéteres  vizsgálat során zajló folyamatokról, amely kitér a beteg fogadására, a vizsgálatra való előkészítésre, a beteg tájékoztatására, az eszközök előkészítésére, valamint a beavatkozás lépéseire (pl.: punctio helye, introducer behelyezése, katéter anatómiai "útja" a coronariákig, kontrasztanyagos festés, nyomókötés). A folyamatábra térjen ki a lehetséges veszélyforrásokra (pl.: rtg. sugár, kontrasztanyagallergia, egyéb szövődmények), a szükséges védőfelszerelésekre (ólompajzsok, személyzet védőruházata, stb.).  A projekt lehet csoportos vagy egyéni. Tantermi kiselőadás vagy beadandó dolgozat formájában is használható.</t>
  </si>
  <si>
    <r>
      <t>A tananyagelemek és a deszkriptorok projektszemléletű kapcsolódása:</t>
    </r>
    <r>
      <rPr>
        <sz val="11"/>
        <rFont val="Franklin Gothic Book"/>
        <family val="2"/>
      </rPr>
      <t xml:space="preserve"> 
Az egészségügyi ágazatban kiemelt jelentősége van az adott szakterület jogi, etikai, munka - és sugárvédelmi előírásainak, valamint ezek gyakorlati alkalmazásának. A projekt célja, hogy a tanuló maradéktalanul kövesse az egészségügy etikai és jogi normáit és törekedjen azok betartására. A feladatok végrehajtása során hangsúlyosan jelenik meg tevékenységük egészségügyi ellátás biztonságára gyakorolt hatása.</t>
    </r>
  </si>
  <si>
    <t>Betegbiztonság kérdései</t>
  </si>
  <si>
    <t>Betegészlelés az intervenciós laborban</t>
  </si>
  <si>
    <t>Betegtájékoztatás, dokumentáció kezelés</t>
  </si>
  <si>
    <t>Biztonságos betegellátás</t>
  </si>
  <si>
    <t>Steril anyagok, eszközök ellenőrzése</t>
  </si>
  <si>
    <t>Kézfertőtlenítés, bemosakodás szabályai</t>
  </si>
  <si>
    <t>Berendezések, eszközök steril használata</t>
  </si>
  <si>
    <t>Eszközfertőtlenítés, sterilezés</t>
  </si>
  <si>
    <t>A műtői légkör kórokozó-mentesítése</t>
  </si>
  <si>
    <t>Antiszepsztis a műtőben</t>
  </si>
  <si>
    <t>Aszepszis a műtóben</t>
  </si>
  <si>
    <t>Műtős asszisztensi alapismeretek</t>
  </si>
  <si>
    <t>Sugárvédelem az angiográfiás laborban</t>
  </si>
  <si>
    <t>Sugárvédelem CT vezérelt intervenciók alatt</t>
  </si>
  <si>
    <t>Speciális sugárvédelem</t>
  </si>
  <si>
    <t>Berendezések biztonságos működtetése, minőség-ellenőrzés</t>
  </si>
  <si>
    <t>Képalkotó diagnosztikai berendezések</t>
  </si>
  <si>
    <t>Elfogadja az egészségügyi etikai és jogi szabályokat, törekszik azok betartására.   Felelősséggel képviseli szakterülete etikai és jogi normáit.  A sugárvédelmi eszközöket önállóan, megbízhatóan, és helyesen használja.</t>
  </si>
  <si>
    <t>A sugárvédelmi és környezetvédelmi előírásokat szabályszerűen betartja, betartatja.  Nyitott az etikai és jogi szabályozásokban bekövetkező változások követésére.</t>
  </si>
  <si>
    <t>Ismeri a jogi alapfogalmakat, a betegek és ellátók jogait és kötelezettségeit, a betegellátás etikai szabályait, a szakterületre vonatkozó egyéb szabályozásokat.  Átlátja az egészségügyi jogforrások rendszerét.</t>
  </si>
  <si>
    <t>A szakterületet szakmai, jogi, etikai, munka- és sugárvédelmi szabályait betartja/betartatja.</t>
  </si>
  <si>
    <t>„D” JOGSZABÁLYI ÉS ETIKAI ISMERETEK (11. sor)</t>
  </si>
  <si>
    <r>
      <t xml:space="preserve">A tananyagelemek és a deszkriptorok projektszemléletű kapcsolódása: 
</t>
    </r>
    <r>
      <rPr>
        <sz val="11"/>
        <rFont val="Franklin Gothic Book"/>
        <family val="2"/>
      </rPr>
      <t>A projektalapú oktatás során a</t>
    </r>
    <r>
      <rPr>
        <sz val="11"/>
        <rFont val="Franklin Gothic Book"/>
        <family val="2"/>
        <charset val="238"/>
      </rPr>
      <t xml:space="preserve"> tanuló </t>
    </r>
    <r>
      <rPr>
        <sz val="11"/>
        <rFont val="Franklin Gothic Book"/>
        <family val="2"/>
      </rPr>
      <t xml:space="preserve">elsajátítja és alkalmazza az adekvát betegtájékoztatás, betegedukáció módszereit. Orvosszakmai utasítások és protokollok alapján, a kompetencia és diszkréció figyelembe vételével önállóan tájékoztatja beteget a vizsgálat utáni teendőkről, kérdésekre türelmesen, megértően és kellő empátiával válaszol. </t>
    </r>
  </si>
  <si>
    <t>Idegentest eltávolítások</t>
  </si>
  <si>
    <t>Vertebroplasztika, kyphoplasztika</t>
  </si>
  <si>
    <t>Onkoradiológiai intervenciók</t>
  </si>
  <si>
    <t>Egyéb intervenciók</t>
  </si>
  <si>
    <t>Ablációs eszközök</t>
  </si>
  <si>
    <t>Eszközismeret, eszközhasználat</t>
  </si>
  <si>
    <t>Ablációs kezelések</t>
  </si>
  <si>
    <t>Pacemaker implantációk</t>
  </si>
  <si>
    <t>Elektro-anatómiai térképező rendszerek működési elve</t>
  </si>
  <si>
    <t>Korszerű eszközös beavatkozások szerepe</t>
  </si>
  <si>
    <t>Elektrofiziológia</t>
  </si>
  <si>
    <t>Gasztrointesztinális intervenciók</t>
  </si>
  <si>
    <t>Urogenitális intervenciók</t>
  </si>
  <si>
    <t>Biliáris intervenciók</t>
  </si>
  <si>
    <t>Folyadékgyülem drenázs</t>
  </si>
  <si>
    <t>Biopsziák, FNAB</t>
  </si>
  <si>
    <t>Non-vascularis beavatkozások</t>
  </si>
  <si>
    <t>Embolizációk</t>
  </si>
  <si>
    <t>Vénás filterek behelyezése</t>
  </si>
  <si>
    <t>Portalis hypertenzio intervenciós megoldása - TIPS</t>
  </si>
  <si>
    <t>PTA, stent implantáció</t>
  </si>
  <si>
    <t>Perifériás és tartós nagyvéna kanülálás</t>
  </si>
  <si>
    <t>Aorta stentgraft implantáció</t>
  </si>
  <si>
    <t>Coronalis és pulmonális beavatkozások</t>
  </si>
  <si>
    <t>Neurointervenció</t>
  </si>
  <si>
    <t>Vascularis beavatkozások</t>
  </si>
  <si>
    <t>Biopsziás eljárások</t>
  </si>
  <si>
    <t>Venográfia</t>
  </si>
  <si>
    <t>Perifériás erek diagnosztikája</t>
  </si>
  <si>
    <t>Aorta, mellkasi és hasi erek vizsgálata</t>
  </si>
  <si>
    <t>Coronarográfia</t>
  </si>
  <si>
    <t>Cerebrális angiográfia</t>
  </si>
  <si>
    <t>Invazív diagnosztika</t>
  </si>
  <si>
    <t>Kontrasztanyag szövődmény ellátásban alkalmazott gyógyszerek</t>
  </si>
  <si>
    <t>Kontrasztanyagok</t>
  </si>
  <si>
    <t>Beavatkozáshoz használt infúziók, gyógyszerek és alkalmazásuk</t>
  </si>
  <si>
    <t>Gyógyszerismeret</t>
  </si>
  <si>
    <t>Gerincoszlop, gerincvelő és paravertebrális terek</t>
  </si>
  <si>
    <t>Végtagok artériás és vénás rendszere</t>
  </si>
  <si>
    <t>Medencei érképletek</t>
  </si>
  <si>
    <t>Hasi szervek artériás és vénás rendszere</t>
  </si>
  <si>
    <t>Mellkasi szervek artériás és vénás rendszere</t>
  </si>
  <si>
    <t>Fej, nyak régió artériás és vénás rendszere</t>
  </si>
  <si>
    <t>Speciális anatómiai ismeretek</t>
  </si>
  <si>
    <t>Orvosszakmai utasítások és protokollok alapján önállóan tájékoztatja a beteget vizsgálat után teendőiről, sebellátásról, felelősséget vállal azok szakmaiságáért.</t>
  </si>
  <si>
    <t>A beteggel történő kommunikáció során türelmes, megértő.  Törekszik a maximális diszkrécióra, empátiára, érthető módon átadni az orvosszakmai ismereteket.  Hatékonyan kommunikál.</t>
  </si>
  <si>
    <t>Ismeri az egészségfejlesztés fogalmait, módszereit, az egészségtanácsadás lényegét és fontosságát.</t>
  </si>
  <si>
    <t>Ismerteti a beteggel az invazív eljárás utáni teendőket, betegedukációt végez.</t>
  </si>
  <si>
    <t>„B” INTERAKTÍV ÉS INFORMÁLT KOMMUNIKÁCIÓ (2; 3; 8; 10. sor)</t>
  </si>
  <si>
    <r>
      <t xml:space="preserve">A tananyagelemek és a deszkriptorok projektszemléletű kapcsolódása: 
</t>
    </r>
    <r>
      <rPr>
        <sz val="11"/>
        <rFont val="Franklin Gothic Book"/>
        <family val="2"/>
      </rPr>
      <t xml:space="preserve">A szakma egy igen lényeges szektora a képi és írásos dokumentáció pontos és hiteles abszolválása. A projekt során </t>
    </r>
    <r>
      <rPr>
        <sz val="11"/>
        <rFont val="Franklin Gothic Book"/>
        <family val="2"/>
        <charset val="238"/>
      </rPr>
      <t>a tanuló</t>
    </r>
    <r>
      <rPr>
        <sz val="11"/>
        <rFont val="Franklin Gothic Book"/>
        <family val="2"/>
      </rPr>
      <t xml:space="preserve"> megismeri a képalkotó berendezésekkel nyert információk képi feldolgozásának, értékelésének és archiválásának módszereit, figyelembe véve a vizsgálati eredmények dokumentálására vonatkozó előírásokat. Szakmai utasítás alapján önállóan végez képfeldolgozást és dokumentáció készítést, törekedve az orvosszakmai nyelv pontos alkalmazására.  </t>
    </r>
  </si>
  <si>
    <t>Utólagos képfeldolgozás, rekonstrukciós lehetőségek, képarchiválás (DICOM, PACS)</t>
  </si>
  <si>
    <t>CT berendezés technikai lehetősége - CT fluoroszkópia</t>
  </si>
  <si>
    <t>DSA készüléktípusok, technikai megoldások</t>
  </si>
  <si>
    <t>Szakmai utasítás alapján önállóan végzi a képfeldolgozást, dokumentáció készítést.  Felelősséget vállal az általa rögzített és kezelt adatokért.</t>
  </si>
  <si>
    <t>A képrögzítő eljárásokkal, utólagos képfeldolgozással kapcsolatos ismereteit megbízhatóan alkalmazza.  Törekszik a szakmai nyelv használatára.</t>
  </si>
  <si>
    <t>Ismeri a képalkotó berendezésekkel nyert információk képi feldolgozásának, értékelésének és archiválásának módszereit, ismeri   az orvosszakmai nyelvet, a vizsgálati eredmények dokumentálására vonatkozó előírásokat.</t>
  </si>
  <si>
    <t>Korszerű radiológiai képfeldolgozó módszereket alkalmaz, írásos és képi dokumentációt készít, archivál.</t>
  </si>
  <si>
    <t>„A” KÉPALKOTÓ BERENDEZÉSEK ÉS DIGITÁLIS RENDSZEREK MŰKÖDTETÉSE (1; 4; 9. SOR)</t>
  </si>
  <si>
    <r>
      <t xml:space="preserve">A tananyagelemek és a deszkriptorok projektszemléletű kapcsolódása: 
</t>
    </r>
    <r>
      <rPr>
        <sz val="11"/>
        <rFont val="Franklin Gothic Book"/>
        <family val="2"/>
      </rPr>
      <t>A projekt  a tanuló előzetes elméleti tudása alapján, miszerint ismeri az élettani folyamatokat, a kóros működéseket és patológiai eltéréseket, lehetővé teszi a beteg állapotának pontos értékelését. A projekt keretében</t>
    </r>
    <r>
      <rPr>
        <sz val="11"/>
        <rFont val="Franklin Gothic Book"/>
        <family val="2"/>
        <charset val="238"/>
      </rPr>
      <t xml:space="preserve"> a tanulónak</t>
    </r>
    <r>
      <rPr>
        <sz val="11"/>
        <rFont val="Franklin Gothic Book"/>
        <family val="2"/>
      </rPr>
      <t xml:space="preserve"> a betegmegfigyelés alkalmával pontos dokumentációt kell készítenie a beavatkozás alatt gyűjtött adatokról (vizsgálat idópontja, helyszín, beavatkozás típusa, beteg vitális paraméterei, sugárdózisok, stb.). A projekt fejleszti a </t>
    </r>
    <r>
      <rPr>
        <sz val="11"/>
        <rFont val="Franklin Gothic Book"/>
        <family val="2"/>
        <charset val="238"/>
      </rPr>
      <t>tanuló precizitását, helyzetfelismerő képességét, és növeli a más szakemberekkel való együttműködés képességét, biztosítva ezzel a beteg állapotának sikeres és biztonságos stabilizálását.</t>
    </r>
  </si>
  <si>
    <t>Felelősen cselekszik sürgős szükség esetén.  Együttműködő munkavégzést tanúsít.</t>
  </si>
  <si>
    <t>A beteggel empatikus, a beavatkozások és a betegmegfigyelés alatt precízen rögzíti a mért adatokat.  Helyzetfelismerő képességénél fogva alkalmas a szakszerű ismeretek helyén való gyors alkalmazására, logikus gondolkodásra.</t>
  </si>
  <si>
    <t>Ismeri az élettani folyamatokat, a kóros működéseket, patológiai eltéréseket.</t>
  </si>
  <si>
    <t>Folyamatos betegmegfigyelést végez, súlyos, életveszélyes állapotot felismer, elhárításában közreműködik.</t>
  </si>
  <si>
    <r>
      <t xml:space="preserve">A tananyagelemek és a deszkriptorok projektszemléletű kapcsolódása: 
</t>
    </r>
    <r>
      <rPr>
        <sz val="11"/>
        <rFont val="Franklin Gothic Book"/>
        <family val="2"/>
      </rPr>
      <t xml:space="preserve">A projekt célja, hogy  biztosítsa </t>
    </r>
    <r>
      <rPr>
        <sz val="11"/>
        <rFont val="Franklin Gothic Book"/>
        <family val="2"/>
        <charset val="238"/>
      </rPr>
      <t xml:space="preserve">a tanuló </t>
    </r>
    <r>
      <rPr>
        <sz val="11"/>
        <rFont val="Franklin Gothic Book"/>
        <family val="2"/>
      </rPr>
      <t xml:space="preserve">szakszerű és aktív közreműködését a kontrasztanyagok és szükséges gyógyszerek beadásában, figyelembe véve a betegbiztonság szabályait. A projekt részeként megismeri azok összetételét, valamint hatásmechanizmzusát. A munkafolyamat során a </t>
    </r>
    <r>
      <rPr>
        <sz val="11"/>
        <rFont val="Franklin Gothic Book"/>
        <family val="2"/>
        <charset val="238"/>
      </rPr>
      <t xml:space="preserve">tanuló biztonsággal kezeli a kontrasztanyag-injektort és szakszerűen működik közre a gyógyszerkészítmények alkalmazása során. Tudása részletes ismeretekkel bővül az életveszélyes állapotok elhárításához szükséges gyógyszerekről, azok alkalmazásáről, valamint a gyógyszerkészítmények </t>
    </r>
    <r>
      <rPr>
        <sz val="11"/>
        <rFont val="Franklin Gothic Book"/>
        <family val="2"/>
      </rPr>
      <t>tárolására és minőségi kritériumaira vonatkozó előírásokról, beleértve azok hulladékgazdálkodási szabályainak megismerését.</t>
    </r>
  </si>
  <si>
    <t>Folyékony embolizációs készítmények</t>
  </si>
  <si>
    <t>Kemoembolizációs készítmények, gyógyszerek</t>
  </si>
  <si>
    <t>Thrombolysishez használt készítmények és alkalmazásuk</t>
  </si>
  <si>
    <t>Kontrasztanyag injektorok szerepe</t>
  </si>
  <si>
    <t>Felelősséget vállal az injektor és a megfelelő kontrasztanyag és egyéb készítmények előkészítéséért.</t>
  </si>
  <si>
    <t>Szakszerűen közreműködik a gyógyszerkészítmények alkalmazása során.  Precízen kezeli a gyógyszerek, kontrasztanyagok tárolására, alkalmazására vonatkozó előírásokat.  Belátja a hulladékgazdálkodás jelentőségét.</t>
  </si>
  <si>
    <t>Ismeri a kontrasztanyagok, alkalmazott gyógyszerek összetételét, a gyógyszerek és a szervezet kölcsönhatásait, az életveszélyes állapot elhárításához szükséges gyógyszerekre vonatkozó előírásokat, a gyógyszerkészítmények tárolási feltételeit, minőségi kritériumait.</t>
  </si>
  <si>
    <t>Kontrasztanyag, gyógyszer beadásánál segédkezik. Észleli vizsgálat közben a betegen jelentkező kontrasztanyag mellékhatásokat.  Biztonsággal kezeli   a kontrasztanyag injektort.  Szakszerűen kezeli a fertőző eszközöket, a veszélyes hulladékot.</t>
  </si>
  <si>
    <t>„C” INVAZÍV ELJÁRÁSOK A GYAKORLATBAN (5; 6; 7. sor)</t>
  </si>
  <si>
    <r>
      <t xml:space="preserve">A tananyagelemek és a deszkriptorok projektszemléletű kapcsolódása: 
</t>
    </r>
    <r>
      <rPr>
        <sz val="11"/>
        <rFont val="Franklin Gothic Book"/>
        <family val="2"/>
      </rPr>
      <t>A projektalapú megközelítésben a tanuló az elméleti ismereteit az invazív diagnosztikai és terápiás eljárésokban való aktív részvételével mélyítheti el. A munkafolyamat során megismeri az invazív eljárások munkafolyamatait, valamint a vonatkozó szakmai protokollokat,  ezek alapján törekszik a precíz munkavégzésre. Az önállóan, vagy részben önállóan végzett aktív részvétel motivációja is egyben  a folyamatos önképzés igényének, mely a szakma szempontjából kiemelt jelentőségű.</t>
    </r>
  </si>
  <si>
    <t>Biopsziás eszközök</t>
  </si>
  <si>
    <t>Thrombus fragmentáló, thrombus aspiratios eszközök</t>
  </si>
  <si>
    <t>Embolizációs eszközök, anyagok</t>
  </si>
  <si>
    <t>Stentgraftok, cava filterek</t>
  </si>
  <si>
    <t>Ballonkatéter, stent, indeflátor</t>
  </si>
  <si>
    <t>Katéterek, vezetődrótok</t>
  </si>
  <si>
    <t>DSA tűk, introducerek</t>
  </si>
  <si>
    <t>Orvosi irányítás mellett közreműködik az invazív eljárásokban.  Protokoll alapján önállóan vagy részben önállóan végez el egyes munkafolyamatokat.</t>
  </si>
  <si>
    <t>Szakmai előírásokat precízen betartva aktívan közreműködik a katéteres eljárások folyamataiban.  Törekszik a tudása szerinti legmagasabb szintű ellátásra, folyamatos önképzést végez.</t>
  </si>
  <si>
    <t>Ismeri az invazív eljárások munkafolyamatait, a szakmai protokollokat.</t>
  </si>
  <si>
    <t>Invazív diagnosztikai és terápiás eljárásokban aktívan részt vesz.</t>
  </si>
  <si>
    <r>
      <t xml:space="preserve">A tananyagelemek és a deszkriptorok projektszemléletű kapcsolódása: 
</t>
    </r>
    <r>
      <rPr>
        <sz val="11"/>
        <rFont val="Franklin Gothic Book"/>
        <family val="2"/>
      </rPr>
      <t>A projekt célja, hogy az invazív eljárások során használt steril anyagok, eszközök és műszerek szakszerű előkészítéséhez szükséges elméleti tudást átültessük a gyakorlatb</t>
    </r>
    <r>
      <rPr>
        <sz val="11"/>
        <rFont val="Franklin Gothic Book"/>
        <family val="2"/>
        <charset val="238"/>
      </rPr>
      <t>a. A tanuló</t>
    </r>
    <r>
      <rPr>
        <sz val="11"/>
        <rFont val="Franklin Gothic Book"/>
        <family val="2"/>
      </rPr>
      <t xml:space="preserve"> egy kiválasztott invazív beavatkozás (pl.: diagnosztikus coronarographia vagy alsó végtagi érfestés) elvégzéséhez végez eszközös előkészítést. A munkafolyamat során különös figyelmet fordít a sterilitás szabályainak betartására, precízen készíti elő a vizsgálathoz szükséges eszközöket, magabiztosan közreműködik a katéterezési technikában. Cél, hogy megismerje az invazív vizsgálatok lépéseinek logikus sorrendjét, biztosítva a biztonságos és hatékony eljárások végrehajtását.</t>
    </r>
  </si>
  <si>
    <t xml:space="preserve">Ablációs eszközök </t>
  </si>
  <si>
    <t>Szakmai protokoll alapján önállóan készíti elő a rendszeresen használt rutineszközöket.  Az egyes invazív eljárásokhoz szükséges speciális eszközöket orvosi utasítás alapján készíti elő.</t>
  </si>
  <si>
    <t>Helyesen és szakszerűen alkalmazza az invazív eljárások eszközeit, magabiztosan közreműködik a katéterezési technikában.  Precízen betartja az eszközökre vonatkozó alkalmazási előírásokat.  Műtét során azonnal felismeri az aszepszis hiányosságait és azokat önállóan korrigálja.  Törekszik a pontos munkavégzésre, elkötelezetten és megfelelően alkalmazza gyakorlati ismereteit.</t>
  </si>
  <si>
    <t>Ismeri a különböző invazív eljárások speciális anyagait, eszközeit, azokra vonatkozó alkalmazási, tárolási, sterilezési előírásokat.</t>
  </si>
  <si>
    <t>Invazív eljárás során használt steril anyagokat, eszközöket, műszereket előkészít.</t>
  </si>
  <si>
    <r>
      <t xml:space="preserve">A tananyagelemek és a deszkriptorok projektszemléletű kapcsolódása: 
</t>
    </r>
    <r>
      <rPr>
        <sz val="11"/>
        <rFont val="Franklin Gothic Book"/>
        <family val="2"/>
      </rPr>
      <t xml:space="preserve">Az intervenciós radiológia szervezeti egységeiben kiemelt jelentősége van a képalkotó berendezések, eszközök rendeltetésszerű használatával kapcsolatos ismereteknek, valamint ezek gyakorlati alkalmazásának. A </t>
    </r>
    <r>
      <rPr>
        <sz val="11"/>
        <rFont val="Franklin Gothic Book"/>
        <family val="2"/>
        <charset val="238"/>
      </rPr>
      <t>tanuló ism</t>
    </r>
    <r>
      <rPr>
        <sz val="11"/>
        <rFont val="Franklin Gothic Book"/>
        <family val="2"/>
      </rPr>
      <t>eri a képalkotó eljárások fizikai alapjait, a berendezések felépítését és működését, valamint a sugárvédelmi előírásokat, és ezeket alkalmazza a gyakorlat során. A projekt keretében a közreműködő a szakma szabályainak megfelelően végzi a minőségi ellenőrzéseket, hogy biztosítsa a berendezések megbízható működését és a magas színvonalú betegellátást.</t>
    </r>
  </si>
  <si>
    <t>UH és MRI vizsgálatok biztonsági szabályai</t>
  </si>
  <si>
    <t>MRI vezérelt biopszia</t>
  </si>
  <si>
    <t>Ultrahang berendezések, célzási módok</t>
  </si>
  <si>
    <t>Önállóan felügyeli a berendezések rendeltetésszerű használatát, felismeri az eltéréseket, utasítás szerint elvégzi a minőségi ellenőrzéseket.</t>
  </si>
  <si>
    <t>Az invazív eljárások során használt berendezéseket, kiegészítő eszközöket magabiztosan kezeli, felismeri az artefaktumokat, a műszaki meghibásodást, azonnal jelzi és közreműködik a hiba kijavításában.</t>
  </si>
  <si>
    <t>Ismeri a képalkotó eljárások fizikai alapjait, a berendezések felépítését és működését, a sugárvédelmi előírásokat.</t>
  </si>
  <si>
    <t>Képalkotó berendezéseket rendeltetésszerűen működtet, szakmai előírásokat betart, felismeri a berendezések meghibásodását.</t>
  </si>
  <si>
    <r>
      <t xml:space="preserve">A tananyagelemek és a deszkriptorok projektszemléletű kapcsolódása: 
</t>
    </r>
    <r>
      <rPr>
        <sz val="11"/>
        <rFont val="Franklin Gothic Book"/>
        <family val="2"/>
      </rPr>
      <t>Az invazív radiológiában kiemelt jelentősége van az interaktív és informált kommunikációnak. A</t>
    </r>
    <r>
      <rPr>
        <sz val="11"/>
        <rFont val="Franklin Gothic Book"/>
        <family val="2"/>
        <charset val="238"/>
      </rPr>
      <t xml:space="preserve"> tanuló a projekt során megtanulja a betegek megfelelő fogadását, a vizsgálatra való előkészítést, valamint a helyesen kivitelezett betegpozícionálást, figyelembe véve a szakmai és etikai előírásokat. A projektfeladat keretében önállóan végzett adminisztrációs feladatok hozzájárulnak a tanuló adatkezel</t>
    </r>
    <r>
      <rPr>
        <sz val="11"/>
        <rFont val="Franklin Gothic Book"/>
        <family val="2"/>
      </rPr>
      <t>éssel és a titoktartási szabályok betartásával kapcsolatos ismereteinek elmélyítéséhez.</t>
    </r>
  </si>
  <si>
    <t>Önállóan végez adminisztrációs feladatokat.  Felelősséget vállal az általa rögzített és kezelt adatokért.  Felelősen alkalmazza a titoktarás szabályait.  Protokoll szerint önállóan végez betegelőkészítést, betegpozícionálást.</t>
  </si>
  <si>
    <t>Hatékonyan kommunikál a beteggel, empatikus magatartást tanúsít vele szemben, bizalmat ébreszt.  Jogszerűen, pontosan kezeli a személyes és speciális adatokat</t>
  </si>
  <si>
    <t>Ismeri a betegfogadás, betegtájékoztatás szakmai, etikai előírásait.  Ismeri a betegrögzítés eszköztárát, a betegpozicionálás szabályait.</t>
  </si>
  <si>
    <t>Beteget vizsgálatra előkészít, betegpozicionálást végez.</t>
  </si>
  <si>
    <r>
      <t>A tananyagelemek és a deszkriptorok projektszemléletű kapcsolódása:</t>
    </r>
    <r>
      <rPr>
        <sz val="11"/>
        <rFont val="Franklin Gothic Book"/>
        <family val="2"/>
      </rPr>
      <t xml:space="preserve"> 
Projektalapú megközelítésben az interaktív és informált kommunikáció alkalmazása lehetővé teszi a betegek megfelelő tájékoztatását, az egészségügyi dokumentáció hatékony kezelését, továbbá növeli a beteg compliance eredményességét. A projektmunkában kiemelt szerepe van a protokoll alapján végzett önálló és felelősségteljes munkavégzésnek, amely elősegíti a magas színvonalú és biztonságos betegellátás biztosítását.</t>
    </r>
  </si>
  <si>
    <t>Ismeri a kommunikáció alapjait.  Ismeri az egészségügyi dokumentáció kezelés szabályait.</t>
  </si>
  <si>
    <t>Beteget tájékoztat, betegdokumentációt kezel.</t>
  </si>
  <si>
    <r>
      <t xml:space="preserve">A tananyagelemek és a deszkriptorok projektszemléletű kapcsolódása: 
</t>
    </r>
    <r>
      <rPr>
        <sz val="11"/>
        <rFont val="Franklin Gothic Book"/>
        <family val="2"/>
      </rPr>
      <t xml:space="preserve">A </t>
    </r>
    <r>
      <rPr>
        <sz val="11"/>
        <rFont val="Franklin Gothic Book"/>
        <family val="2"/>
        <charset val="238"/>
      </rPr>
      <t>tanuló a</t>
    </r>
    <r>
      <rPr>
        <sz val="11"/>
        <rFont val="Franklin Gothic Book"/>
        <family val="2"/>
      </rPr>
      <t xml:space="preserve"> megfelelő diagnosztikai képalkotás sikeres kivitelezéséhez a képalkotó berendezéseket, filmelőhívó automatákat, a direkt digitális rendszereket szakszerűen kezeli. Ismeri ezen rendszerek működési elveit, képes a meghibásodás felismerésére és a szervízzel való hatékony kapcsolatfelvételre. Feladatai közé tartozik a berendezések biztonságos üzemeltetése, figzelembe véve a szervezeti egység sajátos kockázatait. Munkáját teljes felelősséggel, a szakmai team tagjaival való szoros együttműködésben végzi.</t>
    </r>
  </si>
  <si>
    <t>Szem előtt tartja a röntgen- és ultrahang- berendezések, filmelőhívó automaták, valamint direkt digitális rendszerek használatának előírásait.</t>
  </si>
  <si>
    <t>Ismeri a röntgen berendezések és filmelőhívó automaták, valamint direkt digitális rendszerek működésének elveit.</t>
  </si>
  <si>
    <t>Röntgen berendezéseket, filmelőhívó automatákat, illetve direkt digitális rendszereket működtet, meghibásodás esetén felveszi a   kapcsolatot a szervizzel.</t>
  </si>
  <si>
    <r>
      <t xml:space="preserve">Kapcsolódó tananyagegységek: 
</t>
    </r>
    <r>
      <rPr>
        <sz val="11"/>
        <color theme="1"/>
        <rFont val="Franklin Gothic Book"/>
        <family val="2"/>
        <charset val="238"/>
      </rPr>
      <t>"A"</t>
    </r>
  </si>
  <si>
    <r>
      <t xml:space="preserve">időkeret: </t>
    </r>
    <r>
      <rPr>
        <sz val="11"/>
        <color theme="1"/>
        <rFont val="Franklin Gothic Book"/>
        <family val="2"/>
        <charset val="238"/>
      </rPr>
      <t>egy hét</t>
    </r>
  </si>
  <si>
    <t>Izotópok a gyógyítás világában
A projekt célja, hogy élményszerűbbé tegyük a jövendő nukleáris medicina szakasszisztensek számára az izotópdiagnosztikai ismeretek elsajátítását.
A projekt első részében a tanulók felelevenítik az anatómia, röntgenanatómia ismereteiket. Erre építve megismerkednek a leggyakrabban indikált diagnózisokkal. Ismereteik alkalmazására a csoportok kvízeket készítenek, amelyet egymással kicserélve oldanak meg.
A munka második szakaszában elsajátítják a vizsgálati protokollokat különböző informatikai alkalmazások, szimulátorok segítségével. Projektmunkaként készítenek az általuk kiválasztott vizsgálati régióból egy előadást, amely anatómiai alapokról indulva, a kórtanon át bemutatja a vizsgálati metodikákat, és az azzal kapcsolatos asszisztensi feladatokat. Munkájukat verseny keretében mutatják be a zsűri és a többi csoport előtt. 
Fejlesztési cél
A projekt legfőbb célja, hogy a tanulók átfogó ismereteket szerezzenek a nukleáris medicinai vizsgálatokról. A projekt során fejlődjön többek között felelősségtudatuk, együttműködési képességük, digitális kompetenciájuk is.</t>
  </si>
  <si>
    <t>Atomok használatban
A projekt célja, hogy élményszerűbbé tegyük a jövendő nukleáris medicina szakasszisztensek számára az izotópdiagnosztikai ismeretek elsajátítását.
A projekt első részében a tanulók a tanulók megismerkednek a radioizotóp generátorok működési elvével, kezelésével és a hozzákapcsolódó fizikai elvekkel. Ismereteik alkalmazására a csoportok kvízeket készítenek, amelyet egymással kicserélve oldanak meg.
A munka második szakaszában elsajátítják a radioaktív izotópok klinikai alkalmazásának elméleti alapjait, az izotópok jellemzőit. Ismereteik alkalmazására a csoportok kvízeket készítenek, amelyet egymással kicserélve oldanak meg.
Fejlesztési cél
A projekt legfőbb célja, hogy a ttanulók átfogó ismereteket szerezzenek az atomfizikai alapokról, radioizotópok előállításáról, valamint azok klinikai alkalmazásáról. A projekt során fejlődjön többek között felelősségtudatuk, együttműködési képességük, digitális kompetenciájuk is.</t>
  </si>
  <si>
    <r>
      <t xml:space="preserve">A tananyagelemek és a deszkriptorok projektszemléletű kapcsolódása:
</t>
    </r>
    <r>
      <rPr>
        <sz val="11"/>
        <color theme="1"/>
        <rFont val="Franklin Gothic Book"/>
        <family val="2"/>
        <charset val="238"/>
      </rPr>
      <t>A tanulók projektfeladat keretében egy Dekontaminációs protokollt készítenek. Ez tartalmazza a különböző típusú kontaminációk (felület, ruha, bőr) kezelésének lépéseit, az alkalmazandó anyagokat és védőeszközöket. A dokumentumot a munkaterületre való bevezetés céljából egy belső képzés szimulációja keretében prezentálják.</t>
    </r>
  </si>
  <si>
    <t>Működési engedélyek törvényi háttere</t>
  </si>
  <si>
    <t>Felületi szennyezettségmérés eszközei, szabályai, jegyzőkönyvek, dekontamináció</t>
  </si>
  <si>
    <t xml:space="preserve">A hulladékkezelés szabályai </t>
  </si>
  <si>
    <t>Speciális sugárvédelem a nyílt radioaktív izotópok alkalmazásával kapcsolatban</t>
  </si>
  <si>
    <t>Betartja és betartatja a sugárvédelmi és betegbiztonsági előírásokat.</t>
  </si>
  <si>
    <t>A dekontaminációs eljárás során szem előtt tartja a környezet, maga és mások védelmét, a további kontamináció elkerülését.</t>
  </si>
  <si>
    <t>Ismeri a dekontaminációs eljárás szabályait.</t>
  </si>
  <si>
    <t>Felületi szennyezettség esetén dekontaminációt végez.</t>
  </si>
  <si>
    <t>"A" Nukleáris medicina (1; 2; 3; 4; 5; 6; 7; 8; 9; 10; 11; 12; 13; 14; 15; 16; 17; 18. sor)</t>
  </si>
  <si>
    <r>
      <t xml:space="preserve">A tananyagelemek és a deszkriptorok projektszemléletű kapcsolódása:
</t>
    </r>
    <r>
      <rPr>
        <sz val="11"/>
        <color theme="1"/>
        <rFont val="Franklin Gothic Book"/>
        <family val="2"/>
        <charset val="238"/>
      </rPr>
      <t>A tanulók egy önállóan vagy csoportban végzett projekt során  egy sugárvédelmi napló vagy digitális nyilvántartási rendszer használatával szimuláltan rögzítik a dolgozói dózisterheléseket, izotópfelhasználásokat, és a hulladékkezeléshez kapcsolódó adatokat. A projekt során a hangsúly az adatintegritás és az aktuális szabályozások alkalmazásán van. A projekt részeként a tanulók érzékeny adminisztrációs eseményt modelleznek (pl. kontamináció és annak dokumentálása), amely során nemcsak a műszaki, hanem a helyes dokumentálási lépéseket is gyakorolják.</t>
    </r>
  </si>
  <si>
    <t>Dózifogalmak, dóziskorlátok, személyi dozimetria</t>
  </si>
  <si>
    <t>A munkahelyi sugárvédelmi szabályzat tartalma</t>
  </si>
  <si>
    <t>A sugárzás elleni védelem eszközei</t>
  </si>
  <si>
    <t>A sugárvédelem szabályozása</t>
  </si>
  <si>
    <t>Felelőséget vállal az általa dokumentált és kezelt adatokért.</t>
  </si>
  <si>
    <t>Alkalmazói szinten ismeri a sugárvédelemmel kapcsolatos számítógépes programokat, dokumentációs feladatokat.</t>
  </si>
  <si>
    <t>Sugárvédelemmel kapcsolatos adminisztrációs feladatokat végrehajt.</t>
  </si>
  <si>
    <r>
      <t xml:space="preserve">A tananyagelemek és a deszkriptorok projektszemléletű kapcsolódása:
</t>
    </r>
    <r>
      <rPr>
        <sz val="11"/>
        <color theme="1"/>
        <rFont val="Franklin Gothic Book"/>
        <family val="2"/>
        <charset val="238"/>
      </rPr>
      <t xml:space="preserve">Egy gyakorlati projekt keretében a tanulók egy részletes hulladékkezelési protokollt készítenek egy konkrét izotóp (pl. Tc-99m vagy I-131) felhasználása esetén, figyelembe véve annak fizikai felezési idejét, aktivitását és tárolási szabályait. A tanulók egy szimulált kontaminációs eseményt kezelnek (pl. radiofarmakon kiömlése), mely során dokumentálják a dekontaminálási lépéseket, védőeszközök használatát, és a hulladék elkülönítését. </t>
    </r>
  </si>
  <si>
    <t>A sugárzás biológiai hatásai - sugárvédelem</t>
  </si>
  <si>
    <t>Az izotópok definíciója, a sugárzásuk fajtái, fizikai jellemzői</t>
  </si>
  <si>
    <t>Felelőséget vállal a radioaktív hulladékok szakszerű tárolásáért.</t>
  </si>
  <si>
    <t>Behatóan ismeri a radioaktív hulladékok kezelésének szabályait.</t>
  </si>
  <si>
    <t>Radioaktív hulladékot kezel az érvényes sugárvédelmi szabályok alapján.</t>
  </si>
  <si>
    <r>
      <t xml:space="preserve">A tananyagelemek és a deszkriptorok projektszemléletű kapcsolódása:
</t>
    </r>
    <r>
      <rPr>
        <sz val="11"/>
        <rFont val="Franklin Gothic Book"/>
        <family val="2"/>
        <charset val="238"/>
      </rPr>
      <t>A tanulók g</t>
    </r>
    <r>
      <rPr>
        <sz val="11"/>
        <color theme="1"/>
        <rFont val="Franklin Gothic Book"/>
        <family val="2"/>
        <charset val="238"/>
      </rPr>
      <t>yakorlatorientált feladatokon keresztül részletes minőségellenőrzési tervet készítenek, amely tartalmazza az eszközök műszaki paramétereit, ellenőrzési gyakoriságot, tesztelési lépéseket, referenciaértékeket és hibahatárokat. A tanulók egy kiválasztott berendezésen (pl. dóziskalibrátor vagy kollimátor) elvégzik a napi/heti QC teszteket, és kitöltik a hozzá tartozó ellenőrzőlapokat és naplókat. Ezt követően értékelik az eredményeket, és készítenek hibaeseti forgatókönyvet.</t>
    </r>
  </si>
  <si>
    <t xml:space="preserve">Hibrid készülékek SPECT-CT, PET-CT, PET-MR </t>
  </si>
  <si>
    <t xml:space="preserve">Planáris és SPECT gamma kamerák: felépítés, QC </t>
  </si>
  <si>
    <t>Instrumentáció</t>
  </si>
  <si>
    <t>Felelős a minőségellenőrzési feladatok önálló, precíz ellátásáért és adminisztrálásáért.</t>
  </si>
  <si>
    <t xml:space="preserve"> Elkötelezett a precíz munkavégzés mellett, törekszik az elkészült vizsgálat minőségének maximalizálására.  Elkötelezett a biztonságos munkavégzés mellett, a minőségellenőrzési feladatokat precízen látja el.  Elkötelezett a radioaktív hulladék szakszerű, biztonságos kezelése mellett, törekszik munkakörnyezete védelmére.</t>
  </si>
  <si>
    <t>Ismeri a nukleáris medicina osztályon használatos kamerák, berendezések minőségellenőrzését, dokumentálásának módját.</t>
  </si>
  <si>
    <t>A nukleáris medicina osztályon előforduló berendezések minőségellenőrzését végzi, dokumentálja.</t>
  </si>
  <si>
    <r>
      <t xml:space="preserve">A tananyagelemek és a deszkriptorok projektszemléletű kapcsolódása:
</t>
    </r>
    <r>
      <rPr>
        <sz val="11"/>
        <color theme="1"/>
        <rFont val="Franklin Gothic Book"/>
        <family val="2"/>
        <charset val="238"/>
      </rPr>
      <t>A tanulók egy gyakorlati projekt keretében képalkotási projektet végeznek, amelynek során különböző diagnosztikai vizsgálatokból származó nyers adatokból képfeldolgozó szoftver segítségével állítanak elő orvosi értékelésre alkalmas képeket. Szituációs feladat, amelyben a hallgatók egy képalkotó eljárás után orvosi kérés alapján végeznek utófeldolgozást (pl. SPECT-CT fúzió, ROI kijelölés, aktivitásmérés).</t>
    </r>
  </si>
  <si>
    <t>Inaktív KIT-ek jelölése izotóppal (alfa, béta, gamma és pozitron sugárzók</t>
  </si>
  <si>
    <t>Radiofarmakológia</t>
  </si>
  <si>
    <t>Orvosi útmutatással készíti el az elvégzett vizsgálatok utólagos processzálását.</t>
  </si>
  <si>
    <t>Ismeri a nukleáris medicinában használatos képfeldolgozó programokat, azokat biztosan tudja alkalmazni.</t>
  </si>
  <si>
    <t>Az elvégzett vizsgálatok kiértékelését végzi, azokat orvosi leletezésre előkészíti.</t>
  </si>
  <si>
    <r>
      <t xml:space="preserve">A tananyagelemek és a deszkriptorok projektszemléletű kapcsolódása:
</t>
    </r>
    <r>
      <rPr>
        <sz val="11"/>
        <color theme="1"/>
        <rFont val="Franklin Gothic Book"/>
        <family val="2"/>
        <charset val="238"/>
      </rPr>
      <t xml:space="preserve">Egy gyakorlati projekt keretében készítenek a tanulók PET radiofarmakon használati protokollt, amely tartalmazza a farmakon előkészítését, osztását, injektálását, valamint a kapcsolódó berendezések működését. Szituációs gyakorlat keretében a hallgatók modellezik egy PET-vizsgálat előkészítő szakaszát, beleértve a radiofarmakon osztását osztóberendezéssel, majd az injektálást – természetesen fantommal. </t>
    </r>
  </si>
  <si>
    <t>Speciális jelzések, sejtjelzés</t>
  </si>
  <si>
    <t>Ismeri a PET radiofarmakonokat, azok használatára vonatkozó előírásokat, berendezéseket.</t>
  </si>
  <si>
    <t>PET radiofarmakonokat, osztót, injektort használ.</t>
  </si>
  <si>
    <r>
      <t xml:space="preserve">A tananyagelemek és a deszkriptorok projektszemléletű kapcsolódása:
</t>
    </r>
    <r>
      <rPr>
        <sz val="11"/>
        <color theme="1"/>
        <rFont val="Franklin Gothic Book"/>
        <family val="2"/>
        <charset val="238"/>
      </rPr>
      <t>A tanulók egy valós munkafolyamatot modellezve  rendszerismereti projektet készítenek, amely bemutatja egy kiválasztott hibrid készülék (pl. SPECT-CT) működési elvét, főbb alkatrészeit, előnyeit és alkalmazási területeit. A forgatókönyv alapján levezényelnek egy képalkotó vizsgálatot (pl. csontszcintigráfia PET-CT-vel), amely során alkalmazzák az üzemeltetési és biztonsági protokollokat. A folyamatot dokumentálják, értékelik a berendezés működését és az esetleges hibalehetőségeket.</t>
    </r>
  </si>
  <si>
    <t>Felelőssége teljes tudatában működteti a képalkotó berendezéseket a kezelési útmutatóban foglaltak szerint, a munka- és sugárvédelmi szabályok pontos követésével és betartásával.</t>
  </si>
  <si>
    <t>Ismeri a vizsgálathoz szükséges gamma kamerákat, hibrid készülékeket, ismeri azok felépítését, kezelési módját.</t>
  </si>
  <si>
    <t>Planáris és SPECT gamma kamerát, hibrid készülékeket (SPECT-CT, PET- CT, PET-MR*) rendeltetésszerűen üzemeltet.</t>
  </si>
  <si>
    <r>
      <t xml:space="preserve">A tananyagelemek és a deszkriptorok projektszemléletű kapcsolódása:
</t>
    </r>
    <r>
      <rPr>
        <sz val="11"/>
        <color theme="1"/>
        <rFont val="Franklin Gothic Book"/>
        <family val="2"/>
        <charset val="238"/>
      </rPr>
      <t>A tanulók egy gyakorlati projekt keretében egy inaktív anyagnyilvántartási rendszert terveznek, amely tartalmazza a megrendelés dátumát, beszállítót, szavatosságot, tárolási előírásokat és felhasználási naplót. A projekt része lehet egy egyszerű Excel-alapú vagy digitális nyilvántartás létrehozása is. A tanulók egy forgatókönyv alapján megrendelést bonyolítanak le (akár szimulált e-mailben vagy űrlapon keresztül), majd a kapott készítményeket átveszik, ellenőrzik, dokumentálják, és minőségileg értékelik.</t>
    </r>
  </si>
  <si>
    <t>Munkahelyi vezetőjének útmutatása alapján végzi a radiofarmakonok, izotópok rendelését, a minőségbiztosítási feladatokat önállóan látja el.</t>
  </si>
  <si>
    <t>Ismeri az inaktív anyagok felhasználását, rendeltetését, rendelésének menetét az adott nukleáris medicina területen.</t>
  </si>
  <si>
    <t>A nukleáris medicinához szükséges nem-sugárzó anyagokat rendel és nyilvántart.</t>
  </si>
  <si>
    <r>
      <t xml:space="preserve">A tananyagelemek és a deszkriptorok projektszemléletű kapcsolódása:
</t>
    </r>
    <r>
      <rPr>
        <sz val="11"/>
        <color theme="1"/>
        <rFont val="Franklin Gothic Book"/>
        <family val="2"/>
        <charset val="238"/>
      </rPr>
      <t>A tanulók egy gyakorlati projekt keretében betegellátási forgatókönyvhöz készítenek radiofarmakon-rendelési és minőségellenőrzési protokollt, amely tartalmazza az aktuálisan használt izotópot, dózist, lejárati időt, csomagolást, hivatkozott gyártási számokat, és sugárvédelmi dokumentumokat. A tanulók egy minőségellenőrzési naplót vezetnek egy fiktív héten keresztül, amelyben rögzítik a hibákat, eltéréseket, és javaslatot tesznek a javításra. Ezzel fejlesztik önellenőrzési és hibakezelési képességeiket is.</t>
    </r>
  </si>
  <si>
    <t xml:space="preserve">Mo99/Tc99m Izotópgenerátorok: előállítás, gyártás, csomagolás, szállítás, típusok és felépítésük, átadás, átvétel, elszállítás szabályai </t>
  </si>
  <si>
    <t>izotópok rendelését, nyilvántartását és minőségbiztosítását végzi.</t>
  </si>
  <si>
    <t>Alkalmazói szinten tudja az izotópok/radiofarmakonok rendelésének folyamatát, minőségbiztosítását.</t>
  </si>
  <si>
    <t>Radiofarmakonok/</t>
  </si>
  <si>
    <r>
      <t xml:space="preserve">A tananyagelemek és a deszkriptorok projektszemléletű kapcsolódása:
</t>
    </r>
    <r>
      <rPr>
        <sz val="11"/>
        <color theme="1"/>
        <rFont val="Franklin Gothic Book"/>
        <family val="2"/>
        <charset val="238"/>
      </rPr>
      <t>Csoportmunka keretében a tanulók kidolgozzák egy terápiás beavatkozás teljes folyamatát (pl. I-131 terápiás kezelési protokoll) a következő elemekkel, felhasználva a folyamatábra készítését a beteg felvételétől a kezelés utáni sugárbiztonsági utasításokig. A protokoll készítése során kitérnek a radioaktív hulladékkezelési és minőségellenőrzési feladatokra is.</t>
    </r>
  </si>
  <si>
    <t>Terápiás radiofarmakonok</t>
  </si>
  <si>
    <t>Részletesen ismeri az izotópok alkalmazásának terápiás lehetőségeit.</t>
  </si>
  <si>
    <t>Nukleáris medicina terápiás beavatkozásoknál közreműködik.</t>
  </si>
  <si>
    <r>
      <t xml:space="preserve">A tananyagelemek és a deszkriptorok projektszemléletű kapcsolódása:
</t>
    </r>
    <r>
      <rPr>
        <sz val="11"/>
        <color theme="1"/>
        <rFont val="Franklin Gothic Book"/>
        <family val="2"/>
        <charset val="238"/>
      </rPr>
      <t>Egy gyakorlati projekt keretében a tanulók egy valós vizsgálati szituációt (pl. pajzsmirigy szcintigráfia) modelleznek. Megtervezik a teljes folyamatot (beteg-előkészítés, dózis kalkuláció, izotóp beadása, mérés). Készítenek egy protokolltáblát és egy betegtájékoztató anyagot, amely kiemeli a betegbiztonságot és sugárvédelmet.</t>
    </r>
  </si>
  <si>
    <t>Elkötelezett a pontos, szakszerű munkavégzés iránt, törekszik a sugárvédelem és betegbiztonság szabályainak betartására.  Törekszik arra, hogy rendszeres önképzéssel és továbbképzéssel a szakmai fejlődését elősegítse.  Magára nézve kötelezőnek tartja az egészségügyi etikai kódex előírásait.  Törekszik az egyes munkatevékenységek pontos és precíz adminisztrálására.  Törekszik a nukleáris medicina területén használatos leképező berendezések szakszerű, biztonságos használatára.</t>
  </si>
  <si>
    <t>Részletesen ismeri az izotópok alkalmazásának diagnosztikus lehetőségeit, a vizsgálati protokollokat.</t>
  </si>
  <si>
    <t>In vivo diagnosztikai vizsgálatokat végez protokoll szerint.</t>
  </si>
  <si>
    <r>
      <t xml:space="preserve">A tananyagelemek és a deszkriptorok projektszemléletű kapcsolódása:
</t>
    </r>
    <r>
      <rPr>
        <sz val="11"/>
        <color theme="1"/>
        <rFont val="Franklin Gothic Book"/>
        <family val="2"/>
        <charset val="238"/>
      </rPr>
      <t>A tanulók egy szimulációs projekt keretében végigkövetik a sejtjelzés folyamatát: előkészítik a vérvételhez szükséges eszközöket és védőfelszereléseket, vért vesznek (szimulált, vagy fantommal), majd demonstrálják a vér alakos elemeinek izotópos jelölését, lépésről lépésre feldolgozzák a protokollt, és készítenek egy vizuális útmutatót vagy videós tananyagot a selejtezésről.</t>
    </r>
  </si>
  <si>
    <t>Behatóan ismeri a sejtjelzések folyamatát, metodikáját, a hozzá szükséges vérvétel technikáját</t>
  </si>
  <si>
    <t>Vért vesz, és a vér alakos sejtjeit izotóppal jelzi az előírt protokoll szerint.</t>
  </si>
  <si>
    <r>
      <t xml:space="preserve">A tananyagelemek és a deszkriptorok projektszemléletű kapcsolódása:
</t>
    </r>
    <r>
      <rPr>
        <sz val="11"/>
        <color theme="1"/>
        <rFont val="Franklin Gothic Book"/>
        <family val="2"/>
        <charset val="238"/>
      </rPr>
      <t>Egy gyakorlati projekt keretében a tanulók csoportos projekt keretében dóziskalibrálási méréssorozatot végeznek el különféle izotópokra (pl. Tc-99m, I-131). A mérések során naplózzák az értékeket, összehasonlítják az előírt referenciatartományokkal. A projekt végére egy dózismérési protokoll dokumentumot és egy digitális oktatótáblát készítenek, amely bemutatja a dóziskalibrátor felépítését, működését, használati hibákat, és a helyes adminisztráció lépéseit.</t>
    </r>
  </si>
  <si>
    <t>A nukleáris medicinában használatos méréstechnikai eszközök alkalmazási területeit, felépítését, működését átfogóan ismeri.</t>
  </si>
  <si>
    <t>Biztosan használja a dóziskalibrátort.</t>
  </si>
  <si>
    <r>
      <t xml:space="preserve">A tananyagelemek és a deszkriptorok projektszemléletű kapcsolódása:
</t>
    </r>
    <r>
      <rPr>
        <sz val="11"/>
        <color theme="1"/>
        <rFont val="Franklin Gothic Book"/>
        <family val="2"/>
        <charset val="238"/>
      </rPr>
      <t>A tanulók egy meleglabor-szimulációs projekt keretében meghatározott radiofarmakon előkészítését, minőségellenőrzését és adminisztrációját végzik el. Csoportonként elkészítenek egy „Meleglabor munkafolyamatok kézikönyvet” (folyamatleírás, feladatmegosztás, eszközhasználat, hibalehetőségek és javító intézkedések), valamint egy oktatóplakátot a sugárvédelmi előírásokról.</t>
    </r>
  </si>
  <si>
    <t xml:space="preserve">A meleglaboratóriumban végzett munka szabályai </t>
  </si>
  <si>
    <t>Behatóan ismeri a meleglaboratóriumi munka folyamatait, szervezését, kivitelezését.</t>
  </si>
  <si>
    <t>Meleglaboratóriumi munkát végez.</t>
  </si>
  <si>
    <r>
      <t xml:space="preserve">A tananyagelemek és a deszkriptorok projektszemléletű kapcsolódása:
</t>
    </r>
    <r>
      <rPr>
        <sz val="11"/>
        <rFont val="Franklin Gothic Book"/>
        <family val="2"/>
        <charset val="238"/>
      </rPr>
      <t>A tanulók e</t>
    </r>
    <r>
      <rPr>
        <sz val="11"/>
        <color theme="1"/>
        <rFont val="Franklin Gothic Book"/>
        <family val="2"/>
        <charset val="238"/>
      </rPr>
      <t>gy adott munkafolyamat szimulációjával lépésről-lépésre folyamatábrát készítenek a jelölési eljárásról. A tanulók egy szimulált izotóplabor működtetésén keresztül sajátítják el az izotópgenerátor használatát.</t>
    </r>
  </si>
  <si>
    <t>Mo99/Tc99m Izotópgenerátorok: előállítás, gyártás, csomagolás, szállítás, típusok és felépítésük, átadás, átvétel, elszállítás szabályai</t>
  </si>
  <si>
    <t>Pontosan követi az izotóp generátorok és inaktív farmakonok használatának előírásait.</t>
  </si>
  <si>
    <t>Behatóan ismeri az izotóp generátorok működési elvét, felépítését, használatára vonatkozó előírásokat, szabályokat és az inaktív farmakonok jelölésének folyamatát.</t>
  </si>
  <si>
    <t>Izotópgenerátorokat kezel és inaktív anyagokat jelöl izotóppal.</t>
  </si>
  <si>
    <r>
      <t xml:space="preserve">A tananyagelemek és a deszkriptorok projektszemléletű kapcsolódása:
</t>
    </r>
    <r>
      <rPr>
        <sz val="11"/>
        <color theme="1"/>
        <rFont val="Franklin Gothic Book"/>
        <family val="2"/>
        <charset val="238"/>
      </rPr>
      <t>A</t>
    </r>
    <r>
      <rPr>
        <sz val="11"/>
        <rFont val="Franklin Gothic Book"/>
        <family val="2"/>
        <charset val="238"/>
      </rPr>
      <t xml:space="preserve"> tanulók</t>
    </r>
    <r>
      <rPr>
        <sz val="11"/>
        <color theme="1"/>
        <rFont val="Franklin Gothic Book"/>
        <family val="2"/>
        <charset val="238"/>
      </rPr>
      <t xml:space="preserve"> digitális készségeik bírtokában betegtájékoztató füzetet vagy plakátot </t>
    </r>
    <r>
      <rPr>
        <sz val="11"/>
        <rFont val="Franklin Gothic Book"/>
        <family val="2"/>
        <charset val="238"/>
      </rPr>
      <t>készítenek e</t>
    </r>
    <r>
      <rPr>
        <sz val="11"/>
        <color theme="1"/>
        <rFont val="Franklin Gothic Book"/>
        <family val="2"/>
        <charset val="238"/>
      </rPr>
      <t>gy választott izotópos vizsgálatról. Ezzel modellezzik a vizsgálat gyakorlati menetét, kiemelve a higiéniai és sugárvédelmi szempontokat.</t>
    </r>
  </si>
  <si>
    <t>A szívizomperfúzió, kamrafunkció és a szív PET vizsgálata</t>
  </si>
  <si>
    <t>Klinikai nukleáris medicina diagnosztikai és terápiás eljárások alkalmazása</t>
  </si>
  <si>
    <t>Munkahelyi vezetőjének útmutatása alapján munkaköri feladatait önállóan végzi. Együttműködik a szakmai team tagjaival, felelőssége teljes tudatában végzi a munkáját.  Képes az önellenőrzésre és döntést hoz arról, hogy a beazonosított hiba önállóan elhárítható-e.  Önállóan, az aszepszis és antiszepszis betartásával, valamint a sugárvédelmi előírásoknak megfelelően végzi az in vivo diagnosztikai és terápiás, valamint a sejtjelzéses vizsgálatokat.</t>
  </si>
  <si>
    <t>Törekszik a beteggel szembeni pontos, érthető kommunikációra.</t>
  </si>
  <si>
    <t>Részletesen ismeri az izotópok alkalmazásának diagnosztikus és terápiás lehetőségeit, vizsgálati protokollokat.</t>
  </si>
  <si>
    <t>Beteget tájékoztat a nukleáris medicina diagnosztikai és terápiás beavatkozásairól.</t>
  </si>
  <si>
    <r>
      <t xml:space="preserve">A tananyagelemek és a deszkriptorok projektszemléletű kapcsolódása:
</t>
    </r>
    <r>
      <rPr>
        <sz val="11"/>
        <color theme="1"/>
        <rFont val="Franklin Gothic Book"/>
        <family val="2"/>
        <charset val="238"/>
      </rPr>
      <t>A tanulók valós diagnosztikai környezetet modelleznek, ahol a képalkotó eljárások eszközeit (pl. röntgen, filmelőhívó, digitális rendszerek) nemcsak működtetik, hanem azokat felelősen, környezettudatosan és csapatban dolgozva használják.</t>
    </r>
  </si>
  <si>
    <t>Hibrid készülékek SPECT-CT, PET-CT, PET-MR</t>
  </si>
  <si>
    <t>Szem előtt tartja a röntgen- és ultrahang-berendezések, filmelőhívó automaták, valamint direkt digitális rendszerek élő környezetre gyakorolt hatásait. Elkötelezett a berendezések használati előírásainak betartása vonatkozásában.</t>
  </si>
  <si>
    <t>Röntgen berendezéseket, filmelőhívó automatákat, illetve direkt digitális rendszereket működtet, meghibásodás esetén felveszi a kapcsolatot a szervizzel.</t>
  </si>
  <si>
    <r>
      <t xml:space="preserve">A tananyagelemek és a deszkriptorok projektszemléletű kapcsolódása:
</t>
    </r>
    <r>
      <rPr>
        <sz val="11"/>
        <rFont val="Franklin Gothic Book"/>
        <family val="2"/>
        <charset val="238"/>
      </rPr>
      <t>A tanulók eg</t>
    </r>
    <r>
      <rPr>
        <sz val="11"/>
        <color theme="1"/>
        <rFont val="Franklin Gothic Book"/>
        <family val="2"/>
        <charset val="238"/>
      </rPr>
      <t>y lehetséges projektfeladat keretében feldolgozzzák egy konkrét betegséghez kapcsolódó asszisztensi feladatokat – az ok-okozati összefüggések mentén, diagnosztikai és terápiás oldalról, figyelembe véve a szakmai és etikai előírásokat. Készítenek egy ok-okozati ábrát (pl. folyamatábra, gondolattérkép) a betegség lefolyásáról, és feltüntetik benne az asszisztensi beavatkozási pontokat.</t>
    </r>
  </si>
  <si>
    <t>Onkológiai diagnosztikai és terápiás eljárások</t>
  </si>
  <si>
    <t xml:space="preserve">Gyulladás szcintigráfiai eljárások </t>
  </si>
  <si>
    <t xml:space="preserve">Neuro-pszichiátriai rendszer radioizotópos vizsgálati módszerek </t>
  </si>
  <si>
    <t xml:space="preserve">Endokrinológiában használatos radioizotópos diagnosztikai és terápiás
módszerek </t>
  </si>
  <si>
    <t>Haematológia izotópdiagnosztika</t>
  </si>
  <si>
    <t xml:space="preserve">Csontok és izületek radioizotópos diagnosztikai és terápiás eljárásai </t>
  </si>
  <si>
    <t>Az urogenitalis rendszer radioizotópos vizsgálata-statikus és dinamikus
veseszcintigráfia, hereszcintigráfia, izotópos clearance, prostata</t>
  </si>
  <si>
    <t>A gastrointestinális rendszer radioizotópos vizsgálata</t>
  </si>
  <si>
    <t>A tüdőperfúzió-és ventilláció vizsgálata</t>
  </si>
  <si>
    <t>Munkáját hivatásszerűen, felelősen, a szakmája etikai normáinak betartásával, a mindenkori hatályos jogszabályi előírások betartásával végzi. A feladat helyzetekben önállóan és felelősséggel dolgozik.</t>
  </si>
  <si>
    <t>Elkötelezett a magas szintű ellátás megvalósításában.</t>
  </si>
  <si>
    <t>Részletesen ismeri a megbetegedések okát, tüneteit, diagnosztikáját, terápiáját, az asszisztensi feladatokat. Az ok- okozati összefüggéseket felismeri.</t>
  </si>
  <si>
    <t>Szakterületén a megbetegedések okait, tüneteit, diagnosztikáját, terápiáját komplexen megérti, az azokkal kapcsolatos asszisztensi feladatokat elvégzi.</t>
  </si>
  <si>
    <r>
      <t xml:space="preserve">Kapcsolódó tananyagegységek: 
</t>
    </r>
    <r>
      <rPr>
        <sz val="11"/>
        <color theme="1"/>
        <rFont val="Franklin Gothic Book"/>
        <family val="2"/>
        <charset val="238"/>
      </rPr>
      <t>"C"</t>
    </r>
  </si>
  <si>
    <r>
      <t xml:space="preserve">időkeret: </t>
    </r>
    <r>
      <rPr>
        <sz val="11"/>
        <color theme="1"/>
        <rFont val="Franklin Gothic Book"/>
        <family val="2"/>
        <charset val="238"/>
      </rPr>
      <t>10 óra</t>
    </r>
  </si>
  <si>
    <t>Hirdesd a prevenciót! (emlődiagnosztika)
- A projektfeladat során a tanulók megismerkednek az emlőszűrés fontosságával. Csoportokban dolgozzák fel az adott tananyagot, majd a tanult ismereteiket felhasználva elkészítenek egy plakátot, amelyen az emlőszűrés fontosságát hírdetik. A csoportok az alábbi ismereteket dolgozzák fel feladatlapok segítségével: anatómia, röntgenanatómia, klinikoradiológia, emlőintervenció, sugárvédelem. A feladatlapok megoldása után megismerve a prevenció lényegének alapjait, elkészítik a plakáttervet. A projekt fontos célkitűzése a szűrővizsgálatok fontosságán kívül a tanulók digitális kompetenciafejlesztése. A projektmunka során megszerzett tudással a tanulók képesek legyenek szervező, tervező munka végzésére.</t>
  </si>
  <si>
    <r>
      <t xml:space="preserve">Kapcsolódó tananyagegységek: 
</t>
    </r>
    <r>
      <rPr>
        <sz val="11"/>
        <rFont val="Franklin Gothic Book"/>
        <family val="2"/>
        <charset val="238"/>
      </rPr>
      <t>"A", "B"</t>
    </r>
  </si>
  <si>
    <r>
      <t xml:space="preserve">időkeret: </t>
    </r>
    <r>
      <rPr>
        <sz val="11"/>
        <rFont val="Franklin Gothic Book"/>
        <family val="2"/>
        <charset val="238"/>
      </rPr>
      <t>10 óra</t>
    </r>
  </si>
  <si>
    <t xml:space="preserve">Segíts, ha baj van! (elsősegélynyújtás)
 - A projektben a tanulók képessé válnak a röntgenosztályon lehetséges munkabalesetek ellátására, segítségnyújtásra és segítségkérésre, a munkahelyi balesetek megelőzésére és dokumentálására. A csoportok egymástól tanulva megismerkednek a leggyakoribb veszélyforrásokkal, és a biztonságos munkavégzés szabályaival. A tanulók előzetes szakmai ismereteiket és közismereti tudásukat felhasználva komplex módon oldanak meg feladatokat, felismerik az ok-okozati összefüggéseket. A szakmájukhoz szükséges kreativitást, együttműködést és kommunikációt, változatos digitális eszközök alkalmazásával kiegészítve a közösség számára is hasznos elektronikus kisokost állítanak elő. 
Fejlesztési cél: a projekt során összetett módon fejlődik a tanulók digitális tudása, bővül szakmájuk gyakorlásához szükséges ismeretük, önismeretük, valamint a csapatmunka segítségével a társas kommunikációjuk, interakcióik. </t>
  </si>
  <si>
    <t>Szakmairányok közös óraszáma:</t>
  </si>
  <si>
    <r>
      <t>A tananyagelemek és a deszkriptorok projektszemléletű kapcsolódása:</t>
    </r>
    <r>
      <rPr>
        <sz val="11"/>
        <color theme="1"/>
        <rFont val="Franklin Gothic Book"/>
        <family val="2"/>
        <charset val="238"/>
      </rPr>
      <t xml:space="preserve">
Gyakorlatorientált feladatokon keresztül a tanulók 1–2 napon keresztül „mentori” szerepben segítik egy kezdő tanuló beilleszkedését, támogatják munkáját, majd írásban vagy szóban értékelik az együttműködést, saját tanulási tapasztalatait.</t>
    </r>
  </si>
  <si>
    <t>Oktatási alapismeretek (új)</t>
  </si>
  <si>
    <t>Oktatási alapismeretek</t>
  </si>
  <si>
    <t>A tanulók gyakorlati oktatásában a főnővér, vagy a gyakorlatvezető irányítása mellett vesz részt.</t>
  </si>
  <si>
    <t>A tanulókkal türelmes, segítőkész, etikus magatartást tanúsít.  Felelősséget érez a szakmai utánpótlás nevelésében, jó példával jár előttük.  A foglalkozások során a szakma szabályait képviseli, következetes a biztonságos munkavégzés szabályainak betartásában.</t>
  </si>
  <si>
    <t>Ismeri a szakmai gyakorlatokra vonatkozó fontosabb szabályokat.  Ismeri az egészségügyi szakmai gyakorlatok során alkalmazható jellegzetes módszereket.</t>
  </si>
  <si>
    <t>Részt vesz az osztályon tartózkodó tanuló ápolók gyakorlati oktatásában.</t>
  </si>
  <si>
    <t xml:space="preserve">"A" Képalkotás (1; 2; 3; 4; 5; 6; 7; 8; 9; 10; 11; 12, 13; 14; 15; 17; 18; 22; 23; 24. sor) </t>
  </si>
  <si>
    <r>
      <t xml:space="preserve">A tananyagelemek és a deszkriptorok projektszemléletű kapcsolódása: </t>
    </r>
    <r>
      <rPr>
        <sz val="11"/>
        <color theme="1"/>
        <rFont val="Franklin Gothic Book"/>
        <family val="2"/>
        <charset val="238"/>
      </rPr>
      <t xml:space="preserve">
A tanulók egy gyakorlati projekt keretében megismerik és alkalmazzák a radiológiai osztály adminisztrációs és dokumentációs gyakorlatát, figyelembe véve az egészségügyi és adatvédelmi előírásokat, és önállóan végeznek el egy teljes dokumentálási folyamatot egy szimulált betegvizsgálat kapcsán.</t>
    </r>
  </si>
  <si>
    <t>Digitális képfeldolgozás gyakorlat</t>
  </si>
  <si>
    <t>Digitális képfeldolgozás</t>
  </si>
  <si>
    <t>Röntgen képalkotás</t>
  </si>
  <si>
    <t>A szakmai adminisztratív és dokumentációs feladatait önállóan végzi.</t>
  </si>
  <si>
    <t>Szem előtt tartja az adatvédelmi szabályokra vonatkozó előírásokat.</t>
  </si>
  <si>
    <t>Ismeri az egészségügyi dokumentáció kezelésének szabályait, az adatvédelmi előírásokat.</t>
  </si>
  <si>
    <t>Vezeti a radiológiai osztályon használt adminisztrációt és dokumentációt.</t>
  </si>
  <si>
    <r>
      <t>A tananyagelemek és a deszkriptorok projektszemléletű kapcsolódása:</t>
    </r>
    <r>
      <rPr>
        <sz val="11"/>
        <color theme="1"/>
        <rFont val="Franklin Gothic Book"/>
        <family val="2"/>
        <charset val="238"/>
      </rPr>
      <t xml:space="preserve">
Egy gyakorlati projekt keretében a tanulók részt vesznek egy szimulált képalkotó vizsgálat lebonyolításában, ahol különböző szerepekben (pl. radiográfus, radiológus, asszisztens) dolgoznak együtt másokkal, miközben betartják a munkavédelmi és környezetvédelmi előírásokat, és elvégzik az utólagos processzálást.</t>
    </r>
  </si>
  <si>
    <t>Ultrahangvezérelt intervenció</t>
  </si>
  <si>
    <t>Ultrahangdiagnosztika</t>
  </si>
  <si>
    <t>Emlőintervenció gyakorlat</t>
  </si>
  <si>
    <t>Emlődiagnosztika</t>
  </si>
  <si>
    <t>Egészségügyi alkalmazások</t>
  </si>
  <si>
    <t>Röntgenfelvételi technika és radiológiai vizsgáló módszerek</t>
  </si>
  <si>
    <t>Önállóan végzi az elvégzett vizsgálatok utólagos processzálását.</t>
  </si>
  <si>
    <t>Elfogadja a munka- és egészségvédelem, valamint a tűz- és balesetvédelem szabályainak szükségességét és törekszik a betartásukra.  Fontosnak tartja a képalkotó vizsgálatok környezetre gyakorolt káros hatásának minimalizálását.</t>
  </si>
  <si>
    <t>Ismeri a szakmai együttműködés, a team-munka fogalmát, jelentőségét, előnyeit és akadályait a segítő folyamat során.</t>
  </si>
  <si>
    <t>Képes a szakmai teammel való együttműködésre.</t>
  </si>
  <si>
    <r>
      <t>A tananyagelemek és a deszkriptorok projektszemléletű kapcsolódása:</t>
    </r>
    <r>
      <rPr>
        <sz val="11"/>
        <color theme="1"/>
        <rFont val="Franklin Gothic Book"/>
        <family val="2"/>
        <charset val="238"/>
      </rPr>
      <t xml:space="preserve">
Valós feladatokon keresztül a tanulók egy komplex munkavédelmi és minőségbiztosítási tervet készítenek, majd ezt alkalmazzák egy szimulált mammográfiás vizsgálat során, figyelembe véve a sugár-, munka-, tűz-, baleset- és környezetvédelmi szempontokat, valamint az utólagos folyamatokat.</t>
    </r>
  </si>
  <si>
    <t>Röntgenmammográfia</t>
  </si>
  <si>
    <t>Gyakorlati méréstechnika, konzultáció</t>
  </si>
  <si>
    <t>Általános sugárvédelmi ismeretek, jogszabályi háttér bemutatása, baleset elhárítás</t>
  </si>
  <si>
    <t>Sugárvédelem - dozimetria</t>
  </si>
  <si>
    <t>Ismeri a röntgen mammográfia során előírt sugárvédelmi előírásokat, védőfelszereléseket, munka- és tűzvédelmi előírásokat.</t>
  </si>
  <si>
    <t>Munkája során alkalmazza a sugárvédelmi, munka-, tűz- és balesetvédelmi, minőségbiztosítási előírásokat, szem előtt tartva a környezetvédelmi előírásokat is</t>
  </si>
  <si>
    <t>"B" Sugárvédelem (16; 21. sor)</t>
  </si>
  <si>
    <r>
      <t>A tananyagelemek és a deszkriptorok projektszemléletű kapcsolódása:</t>
    </r>
    <r>
      <rPr>
        <sz val="11"/>
        <color theme="1"/>
        <rFont val="Franklin Gothic Book"/>
        <family val="2"/>
        <charset val="238"/>
      </rPr>
      <t xml:space="preserve">
Egy valós munkafolyamatot modellezve a tanulók végigkísérnek egy röntgen- vagy ultrahangvezérelt emlőintervenciót szimulált vagy valódi környezetben. A projekt során elsajátítják a beteg-előkészítés, asszisztálás, munkavédelem és utófeldolgozás lépéseit, miközben figyelnek a környezeti és betegbiztonsági szempontokra. A tanulók prezentációt vagy posztert készítenek, amelyben bemutatják a különböző emlőintervenciók (pl. core biopszia, vakuum-assisted biopszia) menetét és indikációit. Ezt követően a tanultakat alkalmazzák a szituációs gyakorlat során.</t>
    </r>
  </si>
  <si>
    <t>Emlőintervenció</t>
  </si>
  <si>
    <t>Ismeri az röntgen-, és ultrahang vezérelt beavatkozások menetét, a beteg- előkészítés módját.</t>
  </si>
  <si>
    <t xml:space="preserve">Előkészíti a beteget/pácienst az emlőintervencióra, és segédkezik a beavatkozás során. 
</t>
  </si>
  <si>
    <t>"C" Emlődiagnosztika (19; 20. sor)</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</si>
  <si>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való</t>
    </r>
    <r>
      <rPr>
        <sz val="11"/>
        <color theme="1"/>
        <rFont val="Franklin Gothic Book"/>
        <family val="2"/>
        <charset val="238"/>
      </rPr>
      <t>s munkakörnyezetet modellező helyzetben elvégzik egy mammográfiás vizsgálat teljes folyamatát – az előkészületektől a felvételkészítésen és dokumentáláson át az utólagos feldolgozásig –, mindezt a szakmai és minőségbiztosítási előírásoknak megfelelően. A tanulók megvizsgálják az elkészült felvételek minőségét (pl. pozíció, fedettség, expozíció), majd dokumentálják és archiválják azokat egy PACS rendszerben a minőségbiztosítási protokoll szerint.</t>
    </r>
  </si>
  <si>
    <t>Ultrahangmammográfia gyakorlat</t>
  </si>
  <si>
    <t>Ultrahangmammográfia</t>
  </si>
  <si>
    <t>Röntgenmammográfia gyakorlat</t>
  </si>
  <si>
    <t>Mammográfiás berendezések</t>
  </si>
  <si>
    <t>Szem előtt tartja a sugárvédelmi előírásokat.  Törekszik a pontos és precíz munkavégzésre.</t>
  </si>
  <si>
    <t>Ismeri a mammográfiás felvételek készítésének kritériumait, az elkészült felvételek minőségét megítéli.  Az elkészített felvételek dokumentálását, archiválását elvégzi a minőségbiztosítási előírásoknak megfelelően.</t>
  </si>
  <si>
    <t>Alkalmazza az emlő-diagnosztikában elsajátított alapismereteit.  Mammográfiás felvételeket készít.</t>
  </si>
  <si>
    <r>
      <t>A tananyagelemek és a deszkriptorok projektszemléletű kapcsolódása:</t>
    </r>
    <r>
      <rPr>
        <sz val="11"/>
        <color theme="1"/>
        <rFont val="Franklin Gothic Book"/>
        <family val="2"/>
        <charset val="238"/>
      </rPr>
      <t xml:space="preserve">
A tanulók szimulált vagy valódi szituációban végigkísérnek egy kontrasztanyagos képalkotó vizsgálatot, közben biztosítják a beteg megfigyelését, felismerik az esetleges szövődményeket, és precízen dokumentálják a folyamatot. A projekt célja az ismeretek integrálása egy gyakorlati helyzetbe, amely során kiemelt szerepet kap a betegbiztonság, önálló munkavégzés és szakmai együttműködés.</t>
    </r>
  </si>
  <si>
    <t>Ultrahangvezérelt intervenció gyakorlat</t>
  </si>
  <si>
    <t>Kontrasztanyagok, készenléti gyógyszerek</t>
  </si>
  <si>
    <t>Ismeri a normál és kóros állapotok, kontrasztanyagok típusait, szövődményeinek megjelenési formáit.</t>
  </si>
  <si>
    <t>Folyamatosan monitorozza a kontrasztanyagot kapott beteg állapotát, változás esetén értesíti a radiológust és megkezdi a kontrasztanyag szövődményeinek elhárítását.</t>
  </si>
  <si>
    <r>
      <t>A tananyagelemek és a deszkriptorok projektszemléletű kapcsolódása:</t>
    </r>
    <r>
      <rPr>
        <sz val="11"/>
        <color theme="1"/>
        <rFont val="Franklin Gothic Book"/>
        <family val="2"/>
        <charset val="238"/>
      </rPr>
      <t xml:space="preserve">
A tanulók egy önállóan vagy csoportban végzett projekt során különböző kontrasztanyagokat (jódtartalmú, bárium-szulfát, gadolínium) dolgoznak fel, és beadási módok (orális, aborális, intravénás) szerint összehasonlító táblázatot, valamint beadási protokollokat készítenek. A kontrasztanyag beadása előtt és alatt követendő sugárvédelmi eljárásokat a tanulók egy ellenőrzőlistán rögzítik, majd a szimulált beadási gyakorlat során alkalmazzák is (pl. páciens és dolgozó védelme, beállítások).</t>
    </r>
  </si>
  <si>
    <t>Ismeri a kontrasztanyagok összetételét, beadásának kritériumait, módját.  Ismeri a környezetvédelmi előírásokat (veszélyes hulladék kezelése).</t>
  </si>
  <si>
    <t>Orális, aborális kontrasztanyag beadásnál közreműködik.  Injekciózáshoz előkészíti a beteget, az eszközöket és a kontrasztanyagokat, valamint asszisztál az invazív beavatkozásoknál.</t>
  </si>
  <si>
    <r>
      <t xml:space="preserve">A tananyagelemek és a deszkriptorok projektszemléletű kapcsolódása: </t>
    </r>
    <r>
      <rPr>
        <sz val="11"/>
        <color theme="1"/>
        <rFont val="Franklin Gothic Book"/>
        <family val="2"/>
        <charset val="238"/>
      </rPr>
      <t xml:space="preserve">
Egy gyakorlati projekt keretében a tanulók egy valósághű helyzetet szimulálva végeznek el egy képalkotó vizsgálatot (pl. röntgen), majd dokumentálják, archiválják és utófeldolgozzák az elkészült felvételeket, figyelembe véve a sugárvédelmi előírásokat és a digitális archiválás szabályait.</t>
    </r>
  </si>
  <si>
    <t>Ultrahang vizsgálatok gyakorlat</t>
  </si>
  <si>
    <t>Ultrahang vizsgálatok</t>
  </si>
  <si>
    <t>Ismeri a digitális archiválás folyamatát, az archiváló rendszerek típusait (DICOM, PACS, teleradiológia).</t>
  </si>
  <si>
    <t>Az elkészült felvételeket dokumentálja, archiválja.</t>
  </si>
  <si>
    <r>
      <t xml:space="preserve">A tananyagelemek és a deszkriptorok projektszemléletű kapcsolódása: </t>
    </r>
    <r>
      <rPr>
        <sz val="11"/>
        <color theme="1"/>
        <rFont val="Franklin Gothic Book"/>
        <family val="2"/>
        <charset val="238"/>
      </rPr>
      <t xml:space="preserve">
A tanulók projektfeladatként összeállítanak egy vizsgálati segédletet (pl. gyomor-bélrendszeri átvilágítás) – tartalmazza az eszköz működését, beállításokat, lépéseket, szükséges előkészületeket. Az összeállítás során figyelembe veszik a sugárvédelmi előírásokat.</t>
    </r>
  </si>
  <si>
    <t>Ismeri az átvilágító berendezés működését, az átvilágítással történő vizsgálatok menetét.</t>
  </si>
  <si>
    <t>Közreműködik az átvilágító eljárással történő vizsgálatok során (eszközöket, beteget előkészít, előjegyzést végez).</t>
  </si>
  <si>
    <r>
      <t>A tananyagelemek és a deszkriptorok projektszemléletű kapcsolódása:</t>
    </r>
    <r>
      <rPr>
        <sz val="11"/>
        <color theme="1"/>
        <rFont val="Franklin Gothic Book"/>
        <family val="2"/>
        <charset val="238"/>
      </rPr>
      <t xml:space="preserve">
Gyakorlatorientált feladatokon keresztül a tanulók több röntgentípust (pl. mellkas, hasi, ízületi, gerinc) dolgoznak fel kiscsoportokban. Projektfeladatként elkészítenek egy vizsgálati protokollt, amely tartalmazza a beállítási paramétereket, pácienspozicionálást, és a kivitelezés lépéseit. A tanulók röntgenfelvételeket elemeznek, és elkészítik saját „diagnosztikus megfigyelési lapjukat”, amelyben leírják, mely jelek utalnak normál/kóros állapotra. Ezt összevetik az orvosi lelettel.</t>
    </r>
  </si>
  <si>
    <t>Fogászati felvételek gyakorlat</t>
  </si>
  <si>
    <t xml:space="preserve">Fogászati felvételek </t>
  </si>
  <si>
    <t>Denzitometria gyakorlat</t>
  </si>
  <si>
    <t>Klinikoradiológia</t>
  </si>
  <si>
    <t>Röntgenanatómia</t>
  </si>
  <si>
    <t>Röntgenfelvételi technika és radiológiai vizsgáló módszerek gyakorlat</t>
  </si>
  <si>
    <t>Ismeri a röntgenfelvételi típusokat, azok elkészítési módjait. Ismeri a normál és kóros elváltozások röntgenmorfológiai jeleit.</t>
  </si>
  <si>
    <t>Röntgenfelvételeket készít. Értékeli az elkészült röntgenfelvétel minőségét, és az orvos utasításának megfelelően a további vizsgálatokat elkészíti.</t>
  </si>
  <si>
    <r>
      <t xml:space="preserve">A tananyagelemek és a deszkriptorok projektszemléletű kapcsolódása:    
</t>
    </r>
    <r>
      <rPr>
        <sz val="11"/>
        <color theme="1"/>
        <rFont val="Franklin Gothic Book"/>
        <family val="2"/>
        <charset val="238"/>
      </rPr>
      <t>Egy lehetséges gyakorlati projekt keretében a tanulók különböző képalkotó eljárásokat dolgoznak fel: tájékoztató anyagot készítenek a betegeknek, amely tartalmazza a vizsgálat menetét, előkészületeket, tiltásokat (pl. étkezés, ékszerlevétel). Ezzel gyakorolják a betegbarát kommunikációt: időpont egyeztetés, tájékoztatás, útbaigazítás különböző típusú betegek esetén (idős, ideges, nyelvi akadályokkal küzdő).</t>
    </r>
  </si>
  <si>
    <t>Fogászati felvételek</t>
  </si>
  <si>
    <t>Denzitometria</t>
  </si>
  <si>
    <t>Szakmai utasítás alapján önállóan végzi a beteg igényeinek felmérését.</t>
  </si>
  <si>
    <t>Észleli a szituációban alkalmazandó kommunikációs eszközök fontosságát.</t>
  </si>
  <si>
    <t>Ismeri a különböző (röntgenvizsgálatok, mammográfiás vizsgálatok, ultrahangvizsgálatok) képi diagnosztikai vizsgálatok menetét, a beteg, az eszközök és az eszközök előkészítésének módjait.</t>
  </si>
  <si>
    <t>Betegtájékoztatást (előkészítés, időpont egyeztetés) és betegirányítást végez.</t>
  </si>
  <si>
    <r>
      <t>A tananyagelemek és a deszkriptorok projektszemléletű kapcsolódása:</t>
    </r>
    <r>
      <rPr>
        <sz val="11"/>
        <color theme="1"/>
        <rFont val="Franklin Gothic Book"/>
        <family val="2"/>
        <charset val="238"/>
      </rPr>
      <t xml:space="preserve">
Gyakorlatorientált feladatokon keresztül a tanulók egy fiktív egészségügyi ellátás igénybevételéhez kapcsolódó esetet kapnak. Ki kell deríteniük, jogosult-e a páciens ellátásra, milyen ellátási formában, és milyen TB jogviszony alapján. A tanulók a projekt részeként TB-jogszabályokat és NAV-, illetve NEAK-forrásokat dolgoznak fel.</t>
    </r>
  </si>
  <si>
    <t>Betartja a társadalombiztosítási jog előírásait.</t>
  </si>
  <si>
    <t>Szem előtt tartja a jogszabályi előírásokat.</t>
  </si>
  <si>
    <t>Ismeri az érvényes társadalombiztosítási ellátásra vonatkozó szabályokat.</t>
  </si>
  <si>
    <t xml:space="preserve">Ellenőrzi a társadalombiztosítási jogviszony érvényességét.
</t>
  </si>
  <si>
    <r>
      <t>A tananyagelemek és a deszkriptorok projektszemléletű kapcsolódása:</t>
    </r>
    <r>
      <rPr>
        <sz val="11"/>
        <color theme="1"/>
        <rFont val="Franklin Gothic Book"/>
        <family val="2"/>
        <charset val="238"/>
      </rPr>
      <t xml:space="preserve">
Egy adott munkakörnyezetet szimulálva a tanulók egy betegmonitorozási naplót vezetnek egy szimulált vagy, fiktív páciens adatai alapján, melynek célja a normál és kóros értékek felismerése, értelmezése. A tanulók egyedül végzik a vitális paraméterek mérését és értelmezését, majd döntenek arról, szükséges-e jelzés a szakmai vezető felé. A döntésről rövid írásos reflexiót készítenek.</t>
    </r>
  </si>
  <si>
    <t>Betegmegfigyelést önállóan végez.</t>
  </si>
  <si>
    <t>Felelősségteljesen megfigyeli és vizsgálja a beteget.</t>
  </si>
  <si>
    <t>Ismeri a vitális paraméterek értékeit és kóros eltéréseit. Ismeri a betegmegfigyelés alapszempontjait.</t>
  </si>
  <si>
    <t>Folyamatosan monitorozza a beteget, és felismeri kóros állapotváltozásait, jelzi azt szakmai vezetőjének.</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</si>
  <si>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v</t>
    </r>
    <r>
      <rPr>
        <sz val="11"/>
        <color theme="1"/>
        <rFont val="Franklin Gothic Book"/>
        <family val="2"/>
        <charset val="238"/>
      </rPr>
      <t xml:space="preserve">alós munkakörnyezetet modellező helyzetben egy kiválasztott diagnosztikus vagy terápiás eljárás szimulációját hajtják végre az oktató irányításával. A projekt keretében előkészítik a szükséges eszközöket, elvégzik a protokoll szerint lépéseket, figyelnek az orvos utasításaira. </t>
    </r>
  </si>
  <si>
    <t>Egyszerű feladathelyzetekben önállóan és felelősséggel dolgozik.  Az eljárások során az orvos utasítására tevékenykedik.</t>
  </si>
  <si>
    <t>Nyitott a feladatok megértésére.  Motivált azok sikeres végrehajtásában.</t>
  </si>
  <si>
    <t>Részletesen ismeri a diagnosztikus vizsgálatok  és terápiás eljárások menetét és protokollját.</t>
  </si>
  <si>
    <t>Diagnosztikus és terápiás eljárásokban segédkezik.</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</si>
  <si>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ad</t>
    </r>
    <r>
      <rPr>
        <sz val="11"/>
        <color theme="1"/>
        <rFont val="Franklin Gothic Book"/>
        <family val="2"/>
        <charset val="238"/>
      </rPr>
      <t>ott munkakörnyezetet szimulálva kapnak egy gyógyszerelési protokollt, egy beteg kórelőzményét és egy beadandó gyógyszert. A feladatuk, hogy a beadás után észlelt tünetek alapján azonosítsák a lehetséges mellékhatást vagy allergiás reakciót, és megfelelően járjanak el a protokoll szerint.</t>
    </r>
  </si>
  <si>
    <t>Betartja a gyógyszer-mellékhatások /szövődmények ellátásának protokollját.</t>
  </si>
  <si>
    <t>A gyógyszerek beadását követően figyelemmel kíséri a beteg állapotváltozását.</t>
  </si>
  <si>
    <t>Ismeri a gyógyszerek szervezetre gyakorolt hatásait.</t>
  </si>
  <si>
    <t xml:space="preserve">Felismeri a gyógyszerek mellékhatásait és részt vesz az allergiás reakciók elhárításában.
</t>
  </si>
  <si>
    <r>
      <t>A tananyagelemek és a deszkriptorok projektszemléletű kapcsolódása:</t>
    </r>
    <r>
      <rPr>
        <sz val="11"/>
        <color theme="1"/>
        <rFont val="Franklin Gothic Book"/>
        <family val="2"/>
        <charset val="238"/>
      </rPr>
      <t xml:space="preserve">
A digitális készségeik bírtokában a tanulók elkészítik egy általuk választott gép karbantartási tervét. Ehhez megvizsgálják az eszköz dokumentációját, hogy megértsék a működését, a karbantartási ciklusokat és a hibajelzéseket. A karbantartási terv kialakításánál a tanulók állapotfelmérést végeznek, figyelik az esetleges hibajeleket (pl. rendellenes zaj, kijelzőhiba stb.). A projekt zárólépése lehet például egy szimulált hiba bejelentése, ajánlatkérés vagy szervizszervezés, amelyet dokumentálni is kell.</t>
    </r>
  </si>
  <si>
    <t>Ultrahang fizikai alapjai</t>
  </si>
  <si>
    <t>Röntgen képalkotó berendezések</t>
  </si>
  <si>
    <t>Sugárfizika alapjai</t>
  </si>
  <si>
    <t>szerek technikai fejlődést.</t>
  </si>
  <si>
    <t>Vezetői utasításra a berendezések/ műszerek meghibásodása esetén felveszi a kapcsolatot a szakszervizzel, gondoskodik a mielőbbi hibaelhárításról.</t>
  </si>
  <si>
    <t>Folyamatosan követi a szakmájában használt berendezések/mű-</t>
  </si>
  <si>
    <t>Ismeri a műszaki eszközök gyártó által megadott leírását.</t>
  </si>
  <si>
    <t xml:space="preserve">Felismeri a meghibásodás jeleit. Gondoskodik a karbantartási és kalibrálási tevékenységről.
A résztvevők lépésről lépésre megtervezik és kivitelezik </t>
  </si>
  <si>
    <r>
      <t>A tananyagelemek és a deszkriptorok projektszemléletű kapcsolódása:</t>
    </r>
    <r>
      <rPr>
        <sz val="11"/>
        <color theme="1"/>
        <rFont val="Franklin Gothic Book"/>
        <family val="2"/>
        <charset val="238"/>
      </rPr>
      <t xml:space="preserve">
Önállóan kivitelezhető projektfeladat alkalmával a berendezések vagy műszerek meghibásodása esetén a tanulók felveszik a kapcsolatot a szakszervizzel, és gondoskodnak a mielőbbi hibaelhárításról. Ez a folyamat hangsúlyozza a problémamegoldó készségek és a csapatmunka fontosságát, valamint a felelősségteljes hozzáállást a műszerek karbantartásában és üzemeltetésében.</t>
    </r>
  </si>
  <si>
    <t xml:space="preserve">A műszereket gyártói előírásnak megfelelően, rendeltetésszerűen működteti/használja.
A tanulók egy gyakorlati projekt keretében kiválasztanak egy orvosdiagnosztikai eszköz és gyűjtőmunka keretében az újonnan megjelent technológiákról leíratot keres, mint pl. innovatív funkciók, energiahatékonyság. Majd bemutatja annak előnyeit, hátrányait. </t>
  </si>
  <si>
    <r>
      <t>A tananyagelemek és a deszkriptorok projektszemléletű kapcsolódása:</t>
    </r>
    <r>
      <rPr>
        <sz val="11"/>
        <color theme="1"/>
        <rFont val="Franklin Gothic Book"/>
        <family val="2"/>
        <charset val="238"/>
      </rPr>
      <t xml:space="preserve">
A tanulók egyéni vagy csoportos munkában kiválasztanak egy diagnosztikai eszközt, bemutatják annak működési elvét, használatát és karbantartási szempontjait, működtetik az eszközt egy szimulált vizsgálati helyzetben, értékelik az eszközhasználat energiahatékonysági és szakmai megfelelőségét.</t>
    </r>
  </si>
  <si>
    <t>Önállóan végzi a berendezések, műszerek működtetését.</t>
  </si>
  <si>
    <t>Elkötelezett szakmája elvárásainak betartására.  Fontosnak tartja az energiahatékonysági szempontokat.</t>
  </si>
  <si>
    <t>Ismeri a berendezések működési elvét, az eszközök rendeltetésszerű használatát.</t>
  </si>
  <si>
    <t>Orvosdiagnosztikai berendezéseket, műszereket működtet.</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</si>
  <si>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gyak</t>
    </r>
    <r>
      <rPr>
        <sz val="11"/>
        <color theme="1"/>
        <rFont val="Franklin Gothic Book"/>
        <family val="2"/>
        <charset val="238"/>
      </rPr>
      <t>orlati projekt keretében kiválasztják egy műszeres beavatkozás protokollját, és gyakorolják az asszisztensi feladatokat valósághű szimulációban, felelősségteljesen és együttműködésben a beavatkozást végző személlyel.</t>
    </r>
  </si>
  <si>
    <t>Felelősséget vállal saját munkájáért, annak minőségéért a beavatkozások, vizsgálatok során</t>
  </si>
  <si>
    <t>Kész a közös munkavégzésre.</t>
  </si>
  <si>
    <t>Ismeri a beavatkozások menetét, sorrendjét, protokollját.</t>
  </si>
  <si>
    <t>Közreműködik műszeres beavatkozásoknál.</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</si>
  <si>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t>
    </r>
    <r>
      <rPr>
        <sz val="11"/>
        <color theme="1"/>
        <rFont val="Franklin Gothic Book"/>
        <family val="2"/>
        <charset val="238"/>
      </rPr>
      <t>y önálló vagy csoportos feladatmegoldás során szerepjátékban bemutatják a beteg fizikai előkészítését és kommunikációs támogatását egy konkrét vizsgálati helyzetben.</t>
    </r>
  </si>
  <si>
    <t>Kontrasztanyagok, készenléti gyógyszerek gyakorlat</t>
  </si>
  <si>
    <t>Felelősséget vállal saját tevékenységéért.  Az előkészítéseket önállóan végzi.</t>
  </si>
  <si>
    <t>Tudatosan figyel a beteg/páciens és saját épségére. Kommunikációjában figyelembe veszi az életkori, kognitív, kulturális és egyéb sajátosságokat.</t>
  </si>
  <si>
    <t>Ismeri a betegelőkészítés sajátosságait.</t>
  </si>
  <si>
    <t>A beteg szomatikus előkészítését és pszichés támogatását, tájékoztatását végzi a vizsgálatoknál, beavatkozásoknál Segíti a beteget a vizsgálat alatt és után (a beteg fizikai állapotát figyelembe véve) a vizsgálat sikerességének érdekében.</t>
  </si>
  <si>
    <r>
      <t>A tananyagelemek és a deszkriptorok projektszemléletű kapcsolódása:</t>
    </r>
    <r>
      <rPr>
        <sz val="11"/>
        <color theme="1"/>
        <rFont val="Franklin Gothic Book"/>
        <family val="2"/>
        <charset val="238"/>
      </rPr>
      <t xml:space="preserve">
</t>
    </r>
    <r>
      <rPr>
        <sz val="11"/>
        <rFont val="Franklin Gothic Book"/>
        <family val="2"/>
        <charset val="238"/>
      </rPr>
      <t xml:space="preserve">A tanulók egy adott </t>
    </r>
    <r>
      <rPr>
        <sz val="11"/>
        <color theme="1"/>
        <rFont val="Franklin Gothic Book"/>
        <family val="2"/>
        <charset val="238"/>
      </rPr>
      <t>munkakörnyezetet szimulálva készségszinten alkalmazzák az EESZT-hez kapcsolódó digitális eszközöket és dokumentációs folyamatokat. Emellett ki kell alakulnia bennük a digitális önfejlesztésre és a pontos adatkezelésre vonatkozó igénynek.</t>
    </r>
  </si>
  <si>
    <t>Az egészségügyi dokumentációs tevékenységét önállóan végzi.</t>
  </si>
  <si>
    <t>Törekszik az egészségügyi dokumentáció pontos, precíz vezetésére.  Igénye van a digitális önfejlesztésre a szakmájában.  Törekszik megismerni az új, munkája során alkalmazható, digitális lehetőségeket.</t>
  </si>
  <si>
    <t>Ismeri az egészségügyi dokumentáció vezetésének és archiválásának szabályait.</t>
  </si>
  <si>
    <t>E-health (elektronikus egészségügyi szolgáltatási tér) rendszereket készségszinten használ.</t>
  </si>
  <si>
    <r>
      <t>A tananyagelemek és a deszkriptorok projektszemléletű kapcsolódása:</t>
    </r>
    <r>
      <rPr>
        <sz val="11"/>
        <color theme="1"/>
        <rFont val="Franklin Gothic Book"/>
        <family val="2"/>
        <charset val="238"/>
      </rPr>
      <t xml:space="preserve">
A tanulók egy gyakorlati projekt keretében integrálják elméleti ismereteiket a megbetegedések jellemzőiről és a gyakorlati asszisztensi tevékenységeikről. Képesek lesznek önállóan, szabályosan és etikusan egy szimulált betegellátási helyzet kezelésére.</t>
    </r>
  </si>
  <si>
    <t>Klinikoradiológia gyakorlat</t>
  </si>
  <si>
    <t>Munkáját hivatásszerűen, felelősen, a szakmája etikai normáinak, a mindenkori hatályos jogszabályi előírások betartásával végzi.  A feladat helyzetekben önállóan és felelősséggel dolgozik.</t>
  </si>
  <si>
    <t>Részletesen ismeri a megbetegedések okát, tüneteit, diagnosztikáját, terápiáját, az asszisztensi feladatokat.  Az ok- okozati összefüggéseket felismeri.</t>
  </si>
  <si>
    <t>Szakterületén a megbetegedések okait, tüneteit, diagnosztikáját, terápiáját komplexen megérti, az azokkal kapcsolatos asszisztensi feladatokat elvégzi.
Pl. Biztonságos betegellátási környezet kialakítása egy szimulált vizsgálóhelyiségben</t>
  </si>
  <si>
    <r>
      <t xml:space="preserve">A tananyagelemek és a deszkriptorok projektszemléletű kapcsolódása:
</t>
    </r>
    <r>
      <rPr>
        <sz val="11"/>
        <color theme="1"/>
        <rFont val="Franklin Gothic Book"/>
        <family val="2"/>
        <charset val="238"/>
      </rPr>
      <t>A tanulók egy önállóan vagy csoportban végzett projekt során képessé válnak egy vizsgálóhelyiség biztonságos előkészítésére és működtetésére, figyelembe véve a munkavédelmi, balesetvédelmi, tűzvédelmi, valamint higiéniai (aszepszis, antiszepszis) szabályokat.</t>
    </r>
  </si>
  <si>
    <t>Nukleáris védettségi ismeretek</t>
  </si>
  <si>
    <t>Sugárbiológiai ismeretek</t>
  </si>
  <si>
    <t>Sugárfizikai és dozimetriai ismeretek</t>
  </si>
  <si>
    <t>Betartja és betartatja a munka-, baleset-, tűzvédelmi előírásokat, az aszepszis, antiszepszis szabályait.</t>
  </si>
  <si>
    <t>Elkötelezett a szabályos munkavégzés iránt, igyekszik elkerülni az életet veszélyeztető helyzeteket, szabálytalanságokat.</t>
  </si>
  <si>
    <t>Ismeri a munka-, baleset-, tűzvédelmi előírásokat, valamint az aszepszis, antiszepszis szabályait.</t>
  </si>
  <si>
    <t>Kialakítja a biztonságos betegellátáshoz, vizsgálathoz szükséges környezetet.</t>
  </si>
  <si>
    <r>
      <t xml:space="preserve">Kapcsolódó tananyagegységek: 
</t>
    </r>
    <r>
      <rPr>
        <sz val="11"/>
        <color theme="1"/>
        <rFont val="Franklin Gothic Book"/>
        <family val="2"/>
        <charset val="238"/>
      </rPr>
      <t>"B", "D", "P", "K", "H", "K"</t>
    </r>
  </si>
  <si>
    <r>
      <t xml:space="preserve">időkeret: </t>
    </r>
    <r>
      <rPr>
        <sz val="11"/>
        <color theme="1"/>
        <rFont val="Franklin Gothic Book"/>
        <family val="2"/>
        <charset val="238"/>
      </rPr>
      <t>8 óra</t>
    </r>
  </si>
  <si>
    <t>Asszisztensi feladatok a gyorsítóban: 
A tanulók a projektszemléleltű elméleti és gyakorlati oktatás ismereteit alkalmazzák és képvezérelt sugárkezelést (IGRT) végeznek csapatban egy kismedence tumoros betegnél, betartva minden sugárvédelmi és minőségbiztosítási szabályt.</t>
  </si>
  <si>
    <r>
      <t xml:space="preserve">Kapcsolódó tananyagegységek: 
</t>
    </r>
    <r>
      <rPr>
        <sz val="11"/>
        <color theme="1"/>
        <rFont val="Franklin Gothic Book"/>
        <family val="2"/>
        <charset val="238"/>
      </rPr>
      <t>"A", "E", "C", "B"</t>
    </r>
  </si>
  <si>
    <t>Asszisztensi feladatok: 
Gyakorlatorientált feladatokon keresztül elvégzik az új emlőtumoros beteg előkészítését, tervezéses CT vizsgálatát protokoll alapján, majd az oktatás keretein belül megismert képarchiváválst elvégzik.</t>
  </si>
  <si>
    <r>
      <t xml:space="preserve">A tananyagelemek és a deszkriptorok projektszemléletű kapcsolódása: 
</t>
    </r>
    <r>
      <rPr>
        <sz val="11"/>
        <color theme="1"/>
        <rFont val="Franklin Gothic Book"/>
        <family val="2"/>
      </rPr>
      <t>A tanulók lépésről lépésre megismereik a sugárterápiában a minőségbiztosítási folyamatokat, majd azokat megfelelően alklamazzák. Segédkeznek továbbá a gyorsítók minőségellenőrzési méréseiben.</t>
    </r>
  </si>
  <si>
    <t>Mezőellenőrző berendezések</t>
  </si>
  <si>
    <t>Képalkotás a sugárterápiában</t>
  </si>
  <si>
    <t>Általános sugárvédelmi ismeretek, jogszabályi háttér bemutatása, baleset elhárítás  felidézése (ÚJ)</t>
  </si>
  <si>
    <t>Sugárvédelem- dozimetria</t>
  </si>
  <si>
    <t>Sugárvédelem a sugárterápiában, sugárbalesetek</t>
  </si>
  <si>
    <t>Minőségbiztosítás és minőségellenőrzés</t>
  </si>
  <si>
    <t>Sugárterápia fizikai alapjai</t>
  </si>
  <si>
    <t>Felelősséget vállal az általa rögzített és kezelt adatokért.</t>
  </si>
  <si>
    <t>Elkötelezett a minőségbiztosítás és minőségellenőrzés mellett.</t>
  </si>
  <si>
    <t>Ismeri a minőségbiztosítás és minőségellenőrzés alapfolyamatait.</t>
  </si>
  <si>
    <t>Útmutató alapján minőségbiztosítási folyamatokban és a besugárzókészülékek minőségellenőrzési méréseiben vesz részt.</t>
  </si>
  <si>
    <t>"K" Minőségbiztosítás (12. sor)</t>
  </si>
  <si>
    <r>
      <t xml:space="preserve">A tananyagelemek és a deszkriptorok projektszemléletű kapcsolódása: 
</t>
    </r>
    <r>
      <rPr>
        <sz val="11"/>
        <color theme="1"/>
        <rFont val="Franklin Gothic Book"/>
        <family val="2"/>
      </rPr>
      <t>A</t>
    </r>
    <r>
      <rPr>
        <sz val="11"/>
        <rFont val="Franklin Gothic Book"/>
        <family val="2"/>
        <charset val="238"/>
      </rPr>
      <t xml:space="preserve"> tanuló digitális készsé</t>
    </r>
    <r>
      <rPr>
        <sz val="11"/>
        <color theme="1"/>
        <rFont val="Franklin Gothic Book"/>
        <family val="2"/>
      </rPr>
      <t>gek birtokában figyelemmel kíséri az új eljárásokat, továbbá tréningeken és továbbképzéseken frissíti ismereteit.</t>
    </r>
  </si>
  <si>
    <t>Angol szaknyelv (új)</t>
  </si>
  <si>
    <t>Kommunikáció (új)</t>
  </si>
  <si>
    <t>Részt vesz kezdeményezett együttműködésben és segíti annak fenntartását az egészségtudományi területen található szervezetekkel.</t>
  </si>
  <si>
    <t>Tudását, szakmai ismereteit folyamatosan bővíti, nyitott a folyamatos önfejlesztésre, együttműködésre, közérthető, szakszerű kommunikációra, szakmai továbbképzéseken, konferenciákon vesz részt.</t>
  </si>
  <si>
    <t>Ismeri a továbbképzési formákat, és a továbbképzések közzétételi helyeit. Ismeri az önfejlesztés módszereit.</t>
  </si>
  <si>
    <t>Tudását, szakmai ismereteit folyamatosan bővíti, fejleszti, információkat gyűjt, eredményesen alkalmazza az önfejlesztés különböző módszereit és a legkorszerűbb információs és kommunikációs eszközöket, valamint szakmai továbbképzéseken, konferenciákon vesz részt.</t>
  </si>
  <si>
    <t>"J" Fejlődés lehetőségei a sugárterápiában (11. sor)</t>
  </si>
  <si>
    <r>
      <t xml:space="preserve">A tananyagelemek és a deszkriptorok projektszemléletű kapcsolódása:
</t>
    </r>
    <r>
      <rPr>
        <sz val="11"/>
        <rFont val="Franklin Gothic Book"/>
        <family val="2"/>
        <charset val="238"/>
      </rPr>
      <t>A tanuló önáll</t>
    </r>
    <r>
      <rPr>
        <sz val="11"/>
        <color theme="1"/>
        <rFont val="Franklin Gothic Book"/>
        <family val="2"/>
      </rPr>
      <t>óan kivitelezhető projektfeladat során egy megfelelő képregisztriciót követően berajzolja a rizikószerveket az adott CT sorozatkon.</t>
    </r>
  </si>
  <si>
    <t>Dozimetria alapjai</t>
  </si>
  <si>
    <t>Koponya régió metszeti anatómiája, agy- koponya és arckoponya képletei</t>
  </si>
  <si>
    <t>Besugárzási tervek értelmezése</t>
  </si>
  <si>
    <t>Besugárzástervezés - sugársebészet</t>
  </si>
  <si>
    <t>Besugárzástervezés - brachyterápia</t>
  </si>
  <si>
    <t>Besugárzástervezés - teleterápia</t>
  </si>
  <si>
    <t>Céltérfogatok jellemzése</t>
  </si>
  <si>
    <t>Védendő szervek kontúrozása</t>
  </si>
  <si>
    <t>Besugárzástervezés alapjai</t>
  </si>
  <si>
    <t>Felelőssége teljes tudatában végzi a munkáját.</t>
  </si>
  <si>
    <t>Pontos, precíz kontúrozást végez, amennyiben nem biztos tudásában, ellenőrzést kér.</t>
  </si>
  <si>
    <t>Ismeri a CT metszetanatómiát és az egyes tumor lokalizációkhoz tartozó védendő szerveket.</t>
  </si>
  <si>
    <t>A CT metszetanatómia ismeretében a különböző tumor lokalizációk esetében a védendő szerveket szakszerűen kontúrozza.</t>
  </si>
  <si>
    <t>"I" Kontúrozás (10. sor)</t>
  </si>
  <si>
    <r>
      <t xml:space="preserve">A tananyagelemek és a deszkriptorok projektszemléletű kapcsolódása: 
</t>
    </r>
    <r>
      <rPr>
        <sz val="11"/>
        <rFont val="Franklin Gothic Book"/>
        <family val="2"/>
        <charset val="238"/>
      </rPr>
      <t>A tanuló gyakorla</t>
    </r>
    <r>
      <rPr>
        <sz val="11"/>
        <color theme="1"/>
        <rFont val="Franklin Gothic Book"/>
        <family val="2"/>
      </rPr>
      <t>torientált feladatokon keresztül a sugárkezelés alatt monitorokon keresztül, míg bizonyos esetekben a kezeléseket követően betegmegfigyelést végez, és szükség esetén tájékoztatja kollegáit.</t>
    </r>
  </si>
  <si>
    <t>Daganatok sugárbiológiája</t>
  </si>
  <si>
    <t>LQ modell</t>
  </si>
  <si>
    <t>Korai és kései mellékhatások</t>
  </si>
  <si>
    <t>Sugárbiológia alapjai</t>
  </si>
  <si>
    <t>Törekszik arra, hogy betegekkel a szóbeli kommunikációja közérthető legyen  Elkötelezettséget mutat a betegfelvilágosítás és a betegmegfigyelés területén, empatikus módon viszonyul a betegekhez.</t>
  </si>
  <si>
    <t>Ismeri a különböző sugárterápiás technikák jellemzőit, az egészséges emberi szervezet alapvető felépítését, működését, valamint a különböző lokalizációjú daganatok epidemiológiai, szövettani stádiumbeosztását, a kezelés előtti kivizsgálás rendjét, valamint a sugárterápia következtében lehetséges korai és késői mellékhatásokat.</t>
  </si>
  <si>
    <t>A klinikai sugárterápia, a sugárbiológia alapjai és az élettanitól eltérő kóros állapotok ismeretében betegmegfigyelést végez, és szükség esetén szakorvosi vizsgálatot kezdeményez.</t>
  </si>
  <si>
    <t>"H" Betegmegfigyelés a sugárterápiában (9. sor)</t>
  </si>
  <si>
    <r>
      <t xml:space="preserve">A tananyagelemek és a deszkriptorok projektszemléletű kapcsolódása: 
</t>
    </r>
    <r>
      <rPr>
        <sz val="11"/>
        <rFont val="Franklin Gothic Book"/>
        <family val="2"/>
        <charset val="238"/>
      </rPr>
      <t>A tanuló egy</t>
    </r>
    <r>
      <rPr>
        <sz val="11"/>
        <color theme="1"/>
        <rFont val="Franklin Gothic Book"/>
        <family val="2"/>
      </rPr>
      <t xml:space="preserve"> önálló feladatmegoldás során kompetenciáján belül betegfelvilágosítást végez, etikusan tájokoztatja a beteget a sugárterápiás munkafolyamatokról.</t>
    </r>
  </si>
  <si>
    <t>Bioetika (ÚJ)</t>
  </si>
  <si>
    <t>Sugárterápiás kezelések</t>
  </si>
  <si>
    <t>A sugárterápiás kezelési technikák és az egyes tumortípusok jellemzőinek ismeretében betegfelvilágosítást végez.</t>
  </si>
  <si>
    <t>"B" Kommunikáció és dokumentáció (2; 8. sor)</t>
  </si>
  <si>
    <r>
      <rPr>
        <b/>
        <sz val="11"/>
        <color theme="1"/>
        <rFont val="Franklin Gothic Book"/>
        <family val="2"/>
      </rPr>
      <t xml:space="preserve">A tananyagelemek és a deszkriptorok projektszemléletű kapcsolódása: 
</t>
    </r>
    <r>
      <rPr>
        <sz val="11"/>
        <color theme="1"/>
        <rFont val="Franklin Gothic Book"/>
        <family val="2"/>
      </rPr>
      <t>A csoportos feladatvégzés során</t>
    </r>
    <r>
      <rPr>
        <sz val="11"/>
        <rFont val="Franklin Gothic Book"/>
        <family val="2"/>
        <charset val="238"/>
      </rPr>
      <t xml:space="preserve"> a tanuló</t>
    </r>
    <r>
      <rPr>
        <sz val="11"/>
        <color theme="1"/>
        <rFont val="Franklin Gothic Book"/>
        <family val="2"/>
      </rPr>
      <t xml:space="preserve"> megfelelően alkalmazza a modern besugárzástechnikai eljárásokat - rendszeres betegkommunikáció mellett. A képvezérelt eljárások kezelések előtti verifikációját elvégzi, majd segíti kollégáit a kezelés kivetelezésében.</t>
    </r>
  </si>
  <si>
    <t>Speciális technikák</t>
  </si>
  <si>
    <t>Sugárterápiás módszerek</t>
  </si>
  <si>
    <t>Sztereotaxiás kezelés - kivitelezése</t>
  </si>
  <si>
    <t>Intenzitás modulált és képvezérelt sugárterápiás kezelés - kivitelezése</t>
  </si>
  <si>
    <t>Együttműködik a szakmai team tagjaival, felelősséget érez a munka- és egészségvédelem, valamint a balesetvédelemre és sugárvédelemre vonatkozó előírások betartása/betartatása iránt</t>
  </si>
  <si>
    <t>Ismeri a képvezérelt sugárterápia eszközeit és módszereit.</t>
  </si>
  <si>
    <t>Képvezérelt sugárterápiás kezelési protokollok alapján megfelelő eszközöket és módszereket alkalmaz.</t>
  </si>
  <si>
    <t>"G" Modern besugárzástechnikai eljársok (7.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</si>
  <si>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 xml:space="preserve">A tanuló az </t>
    </r>
    <r>
      <rPr>
        <sz val="11"/>
        <color theme="1"/>
        <rFont val="Franklin Gothic Book"/>
        <family val="2"/>
      </rPr>
      <t>összetett, több tanayagelemből álló képzési program keretében a szakmai irányelvek szerint sugárterápiás kezeléseket végez kompetenciáján belül.</t>
    </r>
  </si>
  <si>
    <t>Cone Beam CT</t>
  </si>
  <si>
    <t>Egyéb daganat lokalizációk</t>
  </si>
  <si>
    <t>A központi idegrendszer daganatai</t>
  </si>
  <si>
    <t>A gasztrointesztinális traktus rosszindulatú daganatai</t>
  </si>
  <si>
    <t>Bőrtumorok</t>
  </si>
  <si>
    <t>Urológiai tumorok</t>
  </si>
  <si>
    <t>Nőgyógyászati daganatok</t>
  </si>
  <si>
    <t>Emlő daganatok</t>
  </si>
  <si>
    <t>Tüdő daganatok</t>
  </si>
  <si>
    <t>Fej-nyak daganatok</t>
  </si>
  <si>
    <t>Sugárterápia alapjai, általános onkológiai ismeretek</t>
  </si>
  <si>
    <t>Klinikai sugárterápia alapjai</t>
  </si>
  <si>
    <t>Konformális sugárterápiás kezelés kivitelezése</t>
  </si>
  <si>
    <t>Betegfelvilágosítás</t>
  </si>
  <si>
    <t>Betegpozicionálás</t>
  </si>
  <si>
    <t>Betegrögzítés</t>
  </si>
  <si>
    <t>A sugárterápiás tervezés alapjait érti és ismeri a besugárzási terveket jellemző paramétereit, valamint megfelelően alkalmazza az egészségügyi terápia területén a munkájához szükséges szaknyelvet.</t>
  </si>
  <si>
    <t>A daganatos betegek sugárterápiás kezelését végzi besugárzási terv alapján, csapat tagjaként, sugárterápiás szakorvossal és orvosi fizikussal együttműködve.</t>
  </si>
  <si>
    <t>"F" Sugárkezelések kivitelezése (6. sor)</t>
  </si>
  <si>
    <r>
      <t xml:space="preserve">A tananyagelemek és a deszkriptorok projektszemléletű kapcsolódása: 
</t>
    </r>
    <r>
      <rPr>
        <sz val="11"/>
        <rFont val="Franklin Gothic Book"/>
        <family val="2"/>
        <charset val="238"/>
      </rPr>
      <t>A tanuló egy a</t>
    </r>
    <r>
      <rPr>
        <sz val="11"/>
        <color theme="1"/>
        <rFont val="Franklin Gothic Book"/>
        <family val="2"/>
      </rPr>
      <t>dott munkakörnyeztet szimulálva a tervezéses CT vizsgálatot protokoll szerint végzi, helyesen alkalmazza a betegpozícionáló és betegrögzítő rendszereket. Az elkészült CT sorozatot archiválja és a kórházi hálózaton keresztül a sugárterápiás szerverekre továbbítja.</t>
    </r>
  </si>
  <si>
    <t>Rendszerkommunikáció a sugárterápiában (új)</t>
  </si>
  <si>
    <t>Beteg pozicionálási és rögzítési pontatlanságok</t>
  </si>
  <si>
    <t>Képregisztráció</t>
  </si>
  <si>
    <t>CT-szimuláció</t>
  </si>
  <si>
    <t>Képes az önellenőrzésre és a hibák önálló javítására, szükség esetén segítséget kér.</t>
  </si>
  <si>
    <t>Empatikus módon viszonyul a betegekhez, és korrekt szakmai kapcsolatokra törekszik, elfogadja a szakterületének megfelelő egészségügyi etikai, jogi, sugárvédelmi és környezetvédelmi szabályokat, törekszik azok betartására és betartatására.</t>
  </si>
  <si>
    <t>Ismeri a sugárterápia fizikai alapjait és sugárvédelem alapelveit, jogi szabályozását, a terápiás és diagnosztikai készülékek felépítését, működési feltételeit, valamint a betegrögzítés eszköztárát, a betegpozicionálás szabályait.</t>
  </si>
  <si>
    <t>Beutaló alapján sugárterápiás CT-vizsgálatot végez a diagnosztikai irányadó szintek ismeretében, és a sugárvédelmi szabályoknak megfelelően.</t>
  </si>
  <si>
    <t>"E" Tervezéses CT vizsgálat (5. sor)</t>
  </si>
  <si>
    <r>
      <t xml:space="preserve">A tananyagelemek és a deszkriptorok projektszemléletű kapcsolódása: 
</t>
    </r>
    <r>
      <rPr>
        <sz val="11"/>
        <rFont val="Franklin Gothic Book"/>
        <family val="2"/>
        <charset val="238"/>
      </rPr>
      <t>A tanuló a projektszemléletű oktatás során megismeri a sugárvédelmi előírásokat, betartja azokat, a berendezéseket ez</t>
    </r>
    <r>
      <rPr>
        <sz val="11"/>
        <color theme="1"/>
        <rFont val="Franklin Gothic Book"/>
        <family val="2"/>
      </rPr>
      <t>en elvek alkalmazása mellett rendeltetésszerűen használja.</t>
    </r>
  </si>
  <si>
    <t>Sugárterápiás készülékek</t>
  </si>
  <si>
    <t>Fizikai alapok - sugárzások jellemzése</t>
  </si>
  <si>
    <t>Egészségügyi alkalmazások  felidézése (ÚJ)</t>
  </si>
  <si>
    <t>Elkötelezett a biztonságos, környezettudatos munkavégzés mellett.  Szabálykövetően, nagyfokú precizitással végzi munkáját.  Törekszik a szabályok betartása mellett a legjobb megoldások alkalmazására.</t>
  </si>
  <si>
    <t>Sugárterápiás berendezéseket rendeltetésszerűen üzemeltet, haladó digitális kompetencia szinttel rendelkezik, szakmai idegen nyelvű szoftvereket alkalmaz munkája során.</t>
  </si>
  <si>
    <t>"D" Sugárvédelem (4. sor)</t>
  </si>
  <si>
    <r>
      <t xml:space="preserve">A tananyagelemek és a deszkriptorok projektszemléletű kapcsolódása: 
</t>
    </r>
    <r>
      <rPr>
        <sz val="11"/>
        <rFont val="Franklin Gothic Book"/>
        <family val="2"/>
        <charset val="238"/>
      </rPr>
      <t>A tanuló eg</t>
    </r>
    <r>
      <rPr>
        <sz val="11"/>
        <color theme="1"/>
        <rFont val="Franklin Gothic Book"/>
        <family val="2"/>
      </rPr>
      <t>y komplex szakmai helyzet megoldásával a tervezéses CT beutaló és intézményi protokoll alapján betegelőkészítést végez a megfelelő betegpozícionáló eszközök alkalmazásával.</t>
    </r>
  </si>
  <si>
    <t>Beutaló alapján betegpozicionálást, betegrögzítést végez az adott tumor lokalizációnak megfelelően.</t>
  </si>
  <si>
    <t>"C" Betegelőkészítés, pozícionálás és betegrögzítés (3. sor)</t>
  </si>
  <si>
    <r>
      <t xml:space="preserve">A tananyagelemek és a deszkriptorok projektszemléletű kapcsolódása: 
</t>
    </r>
    <r>
      <rPr>
        <sz val="11"/>
        <rFont val="Franklin Gothic Book"/>
        <family val="2"/>
        <charset val="238"/>
      </rPr>
      <t>A tanuló ö</t>
    </r>
    <r>
      <rPr>
        <sz val="11"/>
        <color theme="1"/>
        <rFont val="Franklin Gothic Book"/>
        <family val="2"/>
      </rPr>
      <t>nálló vagy csoportos feladatmegoldás során világos, érthető kommunikációt folytat az orvosokkal és szakszemélyzet tagjaival, valamint ismeri és helyesen használja a szaknyelvi kifejezésket.</t>
    </r>
  </si>
  <si>
    <t>Munkahelyi vezetőjének útmutatása alapján munkaköri feladatát önállóan végzi. Szükség esetén munkatársi, vezetői segítséget vesz igénybe.</t>
  </si>
  <si>
    <t>Ismeri az orvosi és egészségtudományi szakterület szakmai nyelvezetét, a számítógép felhasználói szintű kezelését, valamint az egészségügyi dokumentáció vezetésének és kezelésének alapvető szabályait</t>
  </si>
  <si>
    <t>Szóban és írásban tart kapcsolatot a sugárterápiás munkában részt vevő szakorvosokkal és orvosi fizikusokkal, nyomtatványt tölt ki, dokumentálja a betegkezeléseket, statisztikai nyilvántartást végez.</t>
  </si>
  <si>
    <r>
      <t xml:space="preserve">A tananyagelemek és a deszkriptorok projektszemléletű kapcsolódása:
</t>
    </r>
    <r>
      <rPr>
        <sz val="11"/>
        <rFont val="Franklin Gothic Book"/>
        <family val="2"/>
        <charset val="238"/>
      </rPr>
      <t>A tanuló a</t>
    </r>
    <r>
      <rPr>
        <sz val="11"/>
        <color theme="1"/>
        <rFont val="Franklin Gothic Book"/>
        <family val="2"/>
      </rPr>
      <t xml:space="preserve"> megfelelő képalkotás és archiválás kivitelezéséhez ismeri a röntgen berendezések működési elvét és működtetését, valamint rendeltetésszerűen használja a filmelőhívó rendszereket.</t>
    </r>
  </si>
  <si>
    <t>Fénytan alapjai, fényvisszaverődés,elnyelés, törés  felidézése (ÚJ)</t>
  </si>
  <si>
    <t>Röntgen képalkotás gyakorlata</t>
  </si>
  <si>
    <t>Minőségbiztosítás a laboratóriumban  felidézése (ÚJ)</t>
  </si>
  <si>
    <t>Biztonságtechnika a laboratóriumban  felidézése (ÚJ)</t>
  </si>
  <si>
    <t>Laboratóriumi vegyszerek és tárolásuk  felidézése (ÚJ)</t>
  </si>
  <si>
    <t>Egészségügyi informatikai alapok felidézése (ÚJ)</t>
  </si>
  <si>
    <t>Szem előtt tartja a röntgen- és ultrahang-berendezések, filmelőhívó automaták, valamint direkt digitális rendszerek használatának előírásait.</t>
  </si>
  <si>
    <t>"A" Képalkotó és archiváló rendszerek a sugárterápiában (1. sor)</t>
  </si>
  <si>
    <r>
      <t xml:space="preserve">Kapcsolódó tananyagegységek:
</t>
    </r>
    <r>
      <rPr>
        <sz val="11"/>
        <color theme="1"/>
        <rFont val="Franklin Gothic Book"/>
        <family val="2"/>
        <charset val="238"/>
      </rPr>
      <t>"A", "B", "I", "G"</t>
    </r>
  </si>
  <si>
    <t>időkeret: 5 óra</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</si>
  <si>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</si>
  <si>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Kapcsolódó tananyagegységek:
</t>
    </r>
    <r>
      <rPr>
        <sz val="11"/>
        <color theme="1"/>
        <rFont val="Franklin Gothic Book"/>
        <family val="2"/>
        <charset val="238"/>
      </rPr>
      <t>"C", "F", "I"</t>
    </r>
  </si>
  <si>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</si>
  <si>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r>
      <t xml:space="preserve">Kapcsolódó tananyagegységek:
</t>
    </r>
    <r>
      <rPr>
        <sz val="11"/>
        <color theme="1"/>
        <rFont val="Franklin Gothic Book"/>
        <family val="2"/>
        <charset val="238"/>
      </rPr>
      <t>"A", "B", "I"</t>
    </r>
  </si>
  <si>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</si>
  <si>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Ágazati alapoktatás összes óraszáma:</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</si>
  <si>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</si>
  <si>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t>Asszisztensi feladatok szimulációs gyakorlat</t>
  </si>
  <si>
    <t>Komplex klinikai szimulációs gyakorlat</t>
  </si>
  <si>
    <t>Asszisztensi feladatok</t>
  </si>
  <si>
    <t>Alapápolás-gondozás</t>
  </si>
  <si>
    <t>Elrendelés alapján utasításra önállóan elvégzi a beavatkozást.</t>
  </si>
  <si>
    <t>A legnagyobb szakmai körültekintés mellett végzi a beavatkozást.</t>
  </si>
  <si>
    <t>Ismeri az ágy melletti vércukorszintmérés, vizeletvizsgálat módját, eszközeit, dokumentálását.</t>
  </si>
  <si>
    <t>Vércukorszintet mér, vizeletvizsgálatot végez gyorsteszttel. Egyszerű, betegágy mellett végezhető labordiagnosztikai módszereket alkalmaz.</t>
  </si>
  <si>
    <t>„C” DIAGNOSZTIKAI ÉS MEGFIGYELÉSI TEVÉKENYSÉGEK (6; 13; 14; 15; 29. SOR)</t>
  </si>
  <si>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</si>
  <si>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t>Előírás alapján utasításra a hozzátartozó/beteg által is beadható készítmények beadását önállóan végzi el.</t>
  </si>
  <si>
    <t>A legnagyobb szakmai körültekintés mellett végzi a beavatkozást. Munkája során szem előtt tartja a fel nem használt gyógyszerek környezetre gyakorolt hatásait.</t>
  </si>
  <si>
    <t>Ismeri az injekciózás eszközrendszerét és szabályait, ismeri a gyógyszerelés szabályait, és az emberi test felépítését, injekciózási módokat, protokollokat.</t>
  </si>
  <si>
    <t>Előre töltött adagban elérhető készítmény esetében subcutan, illetve intramuscularis injekciót (deltaizomba) bead, az injekciózás esetleges szövődményeit felismeri.</t>
  </si>
  <si>
    <t>„J” GYÓGYSZERES BEAVATKOZÁSOK ÉS INJEKCIÓZÁS (27; 28. SOR)</t>
  </si>
  <si>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</si>
  <si>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t>Gyógyszerbejuttatási módok klinikai gyakorlat</t>
  </si>
  <si>
    <t>Vitális paraméterek és injekciózás rendelőintézeti gyakorlat</t>
  </si>
  <si>
    <t>Gyógyszerbejuttatási módok szimulációs gyakorlat</t>
  </si>
  <si>
    <t>Gyógyszerbejuttatási módok</t>
  </si>
  <si>
    <t>A gyógyszerelés alapjai</t>
  </si>
  <si>
    <t>Irányított gyógyszerelés</t>
  </si>
  <si>
    <t>Előírásnak megfelelően felettesi utasításra a kliens rendszeresen szedett, kliens/hozzátartozó által beadható enteralis gyógyszereit, illetve akut esetben elrendelt enteralis gyógyszereket bead.</t>
  </si>
  <si>
    <t>Munkájára igényes és precízen hajtja végre a gyógyszerelő tevékenységet.</t>
  </si>
  <si>
    <t>Ismeri a gyógyszerelés szabályait, a gyógyszertárolás és kezelés szabályait, illetve a gyógyszerformákat.</t>
  </si>
  <si>
    <t>Enteralis gyógyszereket, előre csomagolt formában adagolt készítményeket elrendelés alapján bead.</t>
  </si>
  <si>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</si>
  <si>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t>A munkavédelem alapjai</t>
  </si>
  <si>
    <t>Munka-balesetvédelem, betegbiztonság</t>
  </si>
  <si>
    <t>A vizsgálati mintát az ápoló utasításának megfelelően szállítja. Betartja a vizsgálati minta megfelelő tárolásának és szállításának szabályait.</t>
  </si>
  <si>
    <t>Belátja a vizsgálati minta kezelésével kapcsolatos előírások jelentőségét.</t>
  </si>
  <si>
    <t>Tisztában van a vizsgálati anyagok tárolásának és szállításának higiénés és munkavédelmi szabályaival.</t>
  </si>
  <si>
    <t>A vizsgálati mintát a laboratóriumba eljuttatja.</t>
  </si>
  <si>
    <t>„F” VIZSGÁLATOK ELŐKÉSZÍTÉSE, SZÁLLÍTÁSA ÉS MINTAVEZETÉS (11; 12; 26. SOR)</t>
  </si>
  <si>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</si>
  <si>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Balesetvédelem</t>
  </si>
  <si>
    <t>A munkaeszközök biztonsága</t>
  </si>
  <si>
    <t>Önállóan kezeli a munkája során keletkező, különböző típusú hulladékokat.</t>
  </si>
  <si>
    <t>A hulladékok kezelése során fontosnak tartja a munkavédelmi és környezetvédelmi szempontok betartását a saját, a munkatársak és a betegek érdekében.</t>
  </si>
  <si>
    <t>Ismeri az egészségügyi intézményekben keletkezett hulladékok fajtáit, kezelésük szabályait.</t>
  </si>
  <si>
    <t>A munkája során keletkezett kommunális és veszélyes hulladékot az előírásoknak megfelelően kezeli, tárolja.</t>
  </si>
  <si>
    <t>„I” MUNKAHELYI BIZTONSÁG, VÉDELEM ÉS HULLADÉKKEZELÉS (23; 24; 25. SOR)</t>
  </si>
  <si>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</si>
  <si>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t>Betegbiztonság szimulációs gyakorlat</t>
  </si>
  <si>
    <t>Betegbiztonság</t>
  </si>
  <si>
    <t>Munkáját a munkavédelmi szabályok betartásával végzi.</t>
  </si>
  <si>
    <t>Belátja az egyéni védőeszközök használatának jelentőségét a betegápolás során.</t>
  </si>
  <si>
    <t>Tisztában van az egyéni védőeszközök fogalmával, fajtáival, használatuk szabályaival.</t>
  </si>
  <si>
    <t>Előírásoknak megfelelően használja az egyéni védő-eszközöket.</t>
  </si>
  <si>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</si>
  <si>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t>A munkahelyek kialakítása</t>
  </si>
  <si>
    <t>Felelős a munka-, tűz- és egészségvédelmi szabályok maradéktalan betartásáért.</t>
  </si>
  <si>
    <t>Elfogadja és kötelezőnek érzi a munka-, tűz- és egészségvédelmi szabályok betartását.</t>
  </si>
  <si>
    <t>Ismeri munkakörével kapcsolatos munka-, tűz- és egészségvédelmi szabályokat. Tisztában van a biztonságos munkavégzés feltételeivel.</t>
  </si>
  <si>
    <t>A betegek ápolása, gondozása során biztonságos környezetet és munkakörülményeket alakít ki.</t>
  </si>
  <si>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</si>
  <si>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t>Egészségügyi intézményben kialakult kritikus állapotok ellátása (IHBLS)</t>
  </si>
  <si>
    <t>Tömeges balesetek, katasztrófák</t>
  </si>
  <si>
    <t>Rosszullétek, mérgezések</t>
  </si>
  <si>
    <t>Sérültek állapotfelmérése, ellátása</t>
  </si>
  <si>
    <t>Újraélesztés</t>
  </si>
  <si>
    <t>ABCDE szemléletű állapotfelmérés és ellátás</t>
  </si>
  <si>
    <t>Veszélyhelyzetek ellátási stratégiái</t>
  </si>
  <si>
    <t>Az elsősegélynyújtás története, alapfogalmai</t>
  </si>
  <si>
    <t>Elsősegélynyújtási alapismeretek</t>
  </si>
  <si>
    <t>Önállóan felméri a helyszín biztonságát, tájékozódó betegvizsgálatot végez, mentőt/orvost hív, a segítség érkezéséig megkezdi az elsősegélynyújtást.</t>
  </si>
  <si>
    <t>Elkötelezett az irányban, hogy elsőse-gélynyújtást igénylő esetekben megfelelő segítséget nyújtson. Az ellátás során mindvégig a beteg érdekeit szem előtt tartva, empatikusan nyújt segítséget.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</si>
  <si>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</si>
  <si>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Alapszintű elsősegélyt nyújt.</t>
  </si>
  <si>
    <t>„H” ELSŐSEGÉLYNYÚJTÁS (22. SOR)</t>
  </si>
  <si>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</si>
  <si>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t>Egészségügyi kommunikáció</t>
  </si>
  <si>
    <t>Szociokulturális faktorok</t>
  </si>
  <si>
    <t>Kommunikáció</t>
  </si>
  <si>
    <t>Kommunikáció alapjai</t>
  </si>
  <si>
    <t>Tájékoztatást ad a betegnek és a hozzátartozóknak a beteg állapotával, gyógykezelésével kapcsolatban az ápoló és/vagy az orvos utasításának megfelelően.</t>
  </si>
  <si>
    <t>Fontosnak tartja a betegek, családtagok, kollégák meghallgatását.</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</si>
  <si>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</si>
  <si>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Munkája során kulturált kommunikációt folytat a betegekkel, családtagjaikkal, munkatársakkal. Hatékonyan kommunikál látás-, hallás-, beszéd- és értelmi fogyatékos emberrel.</t>
  </si>
  <si>
    <t>„B” KOMMUNIKÁCIÓ, INFORMÁCIÓÁTADÁS ÉS INTÉZMÉNYBEN VALÓ ELIGAZODÁS (2; 3; 4; 5; 21. SOR)</t>
  </si>
  <si>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</si>
  <si>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t>Gyógyászati segédeszközök szimulációs gyakorlat</t>
  </si>
  <si>
    <t>Gyógyászati segédeszközök</t>
  </si>
  <si>
    <t>Betegmozgatás szimulációs gyakorlat</t>
  </si>
  <si>
    <t>Betegfektetési és más pozicionálási technikák szimulációs gyakorlat</t>
  </si>
  <si>
    <t>Betegfektetési és más pozicionálási technikái, betegmozgatás</t>
  </si>
  <si>
    <t>Betartja az orvos/ápoló utasítá-sait, az előírt gyógyászati segédeszközöket szabályszerűen alkalmazza. A kényelmi eszközöket az ápoló ellenőrzése mellett, szabályszerűen alkalmazza.</t>
  </si>
  <si>
    <t>A beteget a szükséges mértékben támogatja, segíti az eszközök használatában. Tájékozódik a beteg komfortérzetéről.</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</si>
  <si>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</si>
  <si>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Gyógyászati segédeszközöket (mozgást, kommunikációt és tájékozódást, személyi gondoskodást segítő eszközök, műfogsor), kényelmi eszközöket alkalmaz a betegnél, vagy segíti a beteget annak használatában.</t>
  </si>
  <si>
    <t>„G” GYÓGYÁSZATI SEGÉDESZKÖZÖK ALKALMAZÁSA (20. SOR)</t>
  </si>
  <si>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</si>
  <si>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t>Betegápolási eljárások szimulációs gyakorlat</t>
  </si>
  <si>
    <t>Betegápolási eljárások</t>
  </si>
  <si>
    <t>Önálló megfigyelést végez. A nyomási fekély megjelenését jelzi orvos vagy ápoló felé.</t>
  </si>
  <si>
    <t>Szakmai ismereteit fejleszti, körültekintően végzi a munkáját.</t>
  </si>
  <si>
    <t>Ismeri a decubitus kialakulásának etiológiáját.</t>
  </si>
  <si>
    <t>Decubitus jeleit felismeri és jelzi.</t>
  </si>
  <si>
    <t>„E” SPECIALIZÁLT ÁPOLÁSI ELJÁRÁSOK (9; 17; 18; 19. SOR)</t>
  </si>
  <si>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</si>
  <si>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t>Inaktivitási tünetcsoport</t>
  </si>
  <si>
    <t>A prevenciós tevékenységet az ápoló utasítása alapján és ellenőrzése mellett végzi.</t>
  </si>
  <si>
    <t>Elkötelezett az ápolási feladatok szakmai szabályoknak megfelelő végzése tekintetében. Felismeri a nyomási fekély megelőzésének fontosságát.</t>
  </si>
  <si>
    <t>Ismeri a nyomási fekély fogalmát, rizikótényezőit, stádiumait, megelőzésének lehetőségeit, valamint a megelőzésben használt eszközöket.</t>
  </si>
  <si>
    <t>A nyomási fekély kialakulását megelőző eszközöket és ápolási technikákat alkalmazza a tartósan fekvő beteg ápolása során.</t>
  </si>
  <si>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</si>
  <si>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t>A sztóma gondozásában az ápoló utasításának megfelelően segédkezik.</t>
  </si>
  <si>
    <t>Szem előtt tartja a beteg állapotát, tiszteletben tartja a szeméremérzetét, empatikusan segédkezik a beavatkozás során.</t>
  </si>
  <si>
    <t>Tisztában van a különféle sztómák mindennapos gondozási feladataival.</t>
  </si>
  <si>
    <t>Sztómák mindennapi gondozási feladatait végzi sztómával élő betegnél, a beteg önellátó képességének csökkenése esetén.</t>
  </si>
  <si>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</si>
  <si>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t>Beteggondozás alapjai szimulációs gyakorlat</t>
  </si>
  <si>
    <t>Az akadályozottság/korlátozottság alapfogalmai</t>
  </si>
  <si>
    <t>A beteggondozás alapjai</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</si>
  <si>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</si>
  <si>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</si>
  <si>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</si>
  <si>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</si>
  <si>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"A" ÁLTALÁNOS BETEGÁPOLÁS ÉS FELMÉRÉS (1; 10; 16. SOR)</t>
  </si>
  <si>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</si>
  <si>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t>A bevitt-ürített folyadék vezetését szakszerűen, az ápoló ellenőrzése mellett végzi el és dokumentálja.</t>
  </si>
  <si>
    <t>A bevitt-ürített folyadék mérése és dokumentálása során gondosan és pontosan jár el.</t>
  </si>
  <si>
    <t>Tisztában van a folyadékháztartással kapcsolatos legalapvetőbb ismeretekkel. Ismeri a vízfelvétel és vízleadás formáit, élettani mennyiségét. Ismeri a bevitt és ürített folyadék dokumentálásának szabályait.</t>
  </si>
  <si>
    <t>Méri és dokumentálja a beteg által bevitt és ürített folyadék mennyiségét.</t>
  </si>
  <si>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</si>
  <si>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t>A betegmegfigyelés alapjai</t>
  </si>
  <si>
    <t>Fertőtlenítés</t>
  </si>
  <si>
    <t>Megfigyeléseit dokumentálja, a testváladékok kóros eltéréseit jelzi az ápoló felé. Önállóan, a szakmai, higiénés és munkavédelmi szabályok betartásával kezeli a beteg testváladékait.</t>
  </si>
  <si>
    <t>Belátja a megfigyelés során nyert információk jelentőségét a beteg ellátásában. Fontosnak tartja a fertőtlenítőszerek környezetre gyakorolt hatásának a minimalizálását.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</si>
  <si>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</si>
  <si>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Felfogja és szükség esetén gyűjti a beteg testváladékait, jelzi a váladékok kóros eltéréseit.</t>
  </si>
  <si>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</si>
  <si>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t>Non-invazív mérések és dokumentáció klinikai gyakorlat</t>
  </si>
  <si>
    <t>Non-invazív mérések és dokumentáció szimulációs gyakorlat</t>
  </si>
  <si>
    <t>Szállítási módok, betegszállítási alapok</t>
  </si>
  <si>
    <t>Non-invazív mérések és dokumentáció</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</si>
  <si>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</si>
  <si>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Mérési feladatait pontosan végzi. Felismeri a megfigyelés során nyert információk jelentőségét. A rábízott feladatokat szakszerűen, az utasításoknak megfelelőn végzi.</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</si>
  <si>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</si>
  <si>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Egyszerű eszközös vizsgálatokat végez, vitális paraméterek megfigyelését végzi, és az eredményeket dokumentálja.</t>
  </si>
  <si>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</si>
  <si>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t>Az egészségügyi törvény alapvető szabályozási területei</t>
  </si>
  <si>
    <t>Egészségügyi etikai és betegjogi alapismeretek</t>
  </si>
  <si>
    <t>A beteg kísérését, szállítását az ápoló irányítása mellett végzi, közben fokozottan ügyel a beteg biztonságára és a betegdokumentációra, adatvédelemre.</t>
  </si>
  <si>
    <t>A beteghez toleránsan, empatikusan viszonyul. A megfelelő óvintézkedés mellett kíséri/szállítja a beteget.</t>
  </si>
  <si>
    <t>Ismeri az intézményen belül használt betegszállító eszközök alkalmazását. Ismeri a betegszállítás módozatait. Ismeri az akadályozott ember szükségleteit, segítési módjait.</t>
  </si>
  <si>
    <t>A beteget vizsgálatra kíséri, szállítja, megfelelően alkalmazza a betegszállítás eszközeit.</t>
  </si>
  <si>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</si>
  <si>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t>A team tagjaként részt vesz a viziteken, az ápoló utasítása és ellenőrzése mellett felkészíti a betegeket, előkészíti a kórtermet és a szükséges eszközöket.</t>
  </si>
  <si>
    <t>Tisztában van a vizit és a konzílium céljával, szerepével, emiatt felelősen viszonyul az előkészítéséhez.</t>
  </si>
  <si>
    <t>Ismeri a vizit és a konzílium fogalmát. Tudja a vizit előkészítésével és megvalósításával kapcsolatos ápolói feladatokat.</t>
  </si>
  <si>
    <t>Vizithez, konzíliumhoz előkészít.</t>
  </si>
  <si>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</si>
  <si>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t>Gyógyítással kapcsolatos kifejezések</t>
  </si>
  <si>
    <t>Kórtani és klinikumi elnevezések</t>
  </si>
  <si>
    <t>Szervek, szervrendszerek</t>
  </si>
  <si>
    <t>Az emberi test részei, síkok, irányok</t>
  </si>
  <si>
    <t>Az orvosi latin nyelv alapjai</t>
  </si>
  <si>
    <t>Egészségügyi terminológia</t>
  </si>
  <si>
    <t>Az idegrendszer, endokrin rendszer és az érzékszervek alapjai</t>
  </si>
  <si>
    <t>Az emésztés, kiválasztás, szaporodás alapjai</t>
  </si>
  <si>
    <t>A keringés és légzés alapjai</t>
  </si>
  <si>
    <t>A mozgásrendszer alapjai</t>
  </si>
  <si>
    <t>Általános ismeretek</t>
  </si>
  <si>
    <t>Az emberi test felépítése</t>
  </si>
  <si>
    <t>A kóros elváltozásokat, állapotváltozásokat jelzi az orvos, vagy ápoló felé.</t>
  </si>
  <si>
    <t>Belátja a megfigyelés során nyert információk jelentőségét a beteg ellátásában.  A megfigyelés során szakszerűen, pontosan, empátiával végzi feladatát.</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</si>
  <si>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</si>
  <si>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Elvégzi a beteg általános megtekintését, felméri a beteg fizikális állapotát. Részt vesz a beteg teljes körű megfigyelésében.</t>
  </si>
  <si>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</si>
  <si>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t>Infekciókontroll</t>
  </si>
  <si>
    <t>Az ápoló irányítása mellett végzi a fertőző beteg ellátását, betartja és betartatja a munka-, környezetvédelmi és higiénés szabályokat.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</si>
  <si>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</si>
  <si>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Ismeri a fertőző betegek elkülönítésére és ápolására vonatkozó előírásokat, higiénés és munkavédelmi szabályokat. Tudja az alapápolási műveletek szabályait, kivitelezését.</t>
  </si>
  <si>
    <t>Részt vesz a fertőző beteg elkülönítésében, a fertőző beteg alapápolását végzi.</t>
  </si>
  <si>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</si>
  <si>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t>A kórterem, vizsgálóhelyiség rendjét következetesen, önállóan biztosítja.</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</si>
  <si>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</si>
  <si>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</si>
  <si>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</si>
  <si>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„D” STERILIZÁLÁS, FERTŐTLENÍTÉS ÉS HIGIÉNIAI ELJÁRÁSOK (7; 8. SOR)</t>
  </si>
  <si>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</si>
  <si>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t>Sterilizálás</t>
  </si>
  <si>
    <t>Hulladékkezelés</t>
  </si>
  <si>
    <t>Fertőtlenítés, sterilizálás alapjai, steril anyagok kezelése</t>
  </si>
  <si>
    <t>Egyéni védőeszközök használata</t>
  </si>
  <si>
    <t>Infekció - nosocomiális infekció</t>
  </si>
  <si>
    <t>Alapvető higiénés rendszabályok</t>
  </si>
  <si>
    <t>Felelős a kórházhigiénés rendszabályok betartásáért és a nosocomialis fertőzések kialakulásának megelőzéséért munkája során. Önállóan és felelősen alkalmazza a steril anyagok kezelésének, tárolásának szabályait.</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</si>
  <si>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</si>
  <si>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Előkészíti az eszközöket, anya-gokat a megfelelő sterilizálási eljáráshoz. A steril anyagokat a szabályoknak megfelelően kezeli, tárolja.</t>
  </si>
  <si>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</si>
  <si>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t>Az elektrokémia alapjai</t>
  </si>
  <si>
    <t>Kémiai termodinamika és Reakciókinetika</t>
  </si>
  <si>
    <t>Halogén elemek biológiai jelentősége</t>
  </si>
  <si>
    <t>Nemfémes elemek</t>
  </si>
  <si>
    <t>Átmenetifémek, fémkomplexek, földfémek</t>
  </si>
  <si>
    <t>Alkálifémek, alkáliföldfémek, szerepük a biológiai rendszerekben</t>
  </si>
  <si>
    <t>A víz és a vizes oldatok (elektrolitok, savak, bázisok), kémiai egyensúlyok</t>
  </si>
  <si>
    <t>Halmazállapotok, oldatok és kolloidok</t>
  </si>
  <si>
    <t>A molekulák szerkezete, kémiai kötések és kémiai reakciók</t>
  </si>
  <si>
    <t>Kémiai alapfogalmak, az atomok elekt- ronszerkezete és a periódusos rendszer</t>
  </si>
  <si>
    <t>Szakmai kémiai és biokémiai alapok</t>
  </si>
  <si>
    <t>Fénytan alapjai, fényvisszaverődés, -elnyelés, -törés</t>
  </si>
  <si>
    <t>Szakmai fizikai és biofizikai alapok</t>
  </si>
  <si>
    <t>Illetéktelen személynek nem szolgáltat ki betegekkel kapcsolatos információt, adatot és dokumentumot. Egyszerű vizsgáló eljárások eredményeit az ápoló ellenőrzése mellett dokumentálja.</t>
  </si>
  <si>
    <t>Tiszteletben tartja az adatvédelmi szabályokat. Mérési eredményeit, megfigyeléseit pontosan dokumentálja.</t>
  </si>
  <si>
    <t>Ismeri az egészségügyi dokumentáció típusait, formáit (papír alapú, elektronikus), az adatvédelemmel kapcsolatos szabályokat. Ismeri a lázlap, betegmegfigyelő lap vezetésének szabályait.</t>
  </si>
  <si>
    <t>Méréseit, megfigyeléseit lázlapon, betegmegfigyelő lapon dokumentálja.</t>
  </si>
  <si>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</si>
  <si>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t>Az egészségügyi dolgozó alapvető jogai és kötelezettségei</t>
  </si>
  <si>
    <t>Betegjogok</t>
  </si>
  <si>
    <t>Etika és megbízhatóság</t>
  </si>
  <si>
    <t>Betartja a munkájával kapcsolatos etikai és jogi követelményeket.</t>
  </si>
  <si>
    <t>Magára nézve kötelezőnek érzi az etikai és jogi normák betartását. Fontosnak tartja a hivatásához méltó megjelenést, magatartást. Munkáját a beteg jogainak érvényesítésével végzi.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</si>
  <si>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</si>
  <si>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Az ápolási munka során előforduló ápolásetikai és betegjogi problémákat jelzi.</t>
  </si>
  <si>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</si>
  <si>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t>Informatika az egészségügyben</t>
  </si>
  <si>
    <t>Adatvédelem</t>
  </si>
  <si>
    <t>Egészségügyi informatikai alapok</t>
  </si>
  <si>
    <t xml:space="preserve">Egészségügyi informatika </t>
  </si>
  <si>
    <t>Önállóan azonosítja a beteget.</t>
  </si>
  <si>
    <t>A beteg jogait szem előtt tartva alkalmazza a betegazonosítás szabályait.</t>
  </si>
  <si>
    <t>Ismeri a betegazonosítás lényegét, szabályait, módszereit, a kapcsolódó dokumentációt.</t>
  </si>
  <si>
    <t>Tevékenységéhez kapcsolódóan azonosítja a beteget.</t>
  </si>
  <si>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</si>
  <si>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t>Felelős a tudásának folyamatos fejlesztéséért.</t>
  </si>
  <si>
    <t>Igénye van a folyamatos szakmai fejlődésre. Folyamatosan együttműködik a munkatársaival. A munkatársakkal konstruktív együttműködésre és a problémák hatékony megoldására törekszik.</t>
  </si>
  <si>
    <t>Ismeri az egészségügyi ellátórendszer struktúráját, működését. Ismeri a team-munka alapjait, az együttműködés és problémamegoldás lehetőségeit.</t>
  </si>
  <si>
    <t>Eligazodik az egészségügyi ellátórendszerben.</t>
  </si>
  <si>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</si>
  <si>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t>Az egészségfejlesztésre irányuló tevékenységeket az ápoló irányítása és ellenőrzése mellett végzi.</t>
  </si>
  <si>
    <t>Munkahelyén és magánéletében is egészségtudatos magatartást tanúsít. A rendezvények előkészítése és lebonyolítása során szem előtt tartja a környezetvédelmi szempontokat.</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</si>
  <si>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</si>
  <si>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Részt vesz az egészség fejlesztését célzó rendezvények, szűrőprogramok lebonyolításában.</t>
  </si>
  <si>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</si>
  <si>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t>A gondozási feladatokat az ápoló irányítása és ellenőrzése mellett, szakszerűen látja el.</t>
  </si>
  <si>
    <t>Empátiával viszonyul a gondozást igénylő emberekhez, segítőkész.</t>
  </si>
  <si>
    <t>Ismeri az egészséges ember pszichés és szomatikus fejlődésének jellemzőit, az adott életkorban és élethelyzetben megjelenő gondozási feladatokat.</t>
  </si>
  <si>
    <t>Az egyén életkorának (születéstől a halálig) és élethelyzetének megfelelő gondozási feladatokat végez.</t>
  </si>
  <si>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</si>
  <si>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</si>
  <si>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</si>
  <si>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</si>
  <si>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</si>
  <si>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</si>
  <si>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</si>
  <si>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</si>
  <si>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Konfliktuskezelés</t>
  </si>
  <si>
    <t>Speciális kommunikáció</t>
  </si>
  <si>
    <t>Egészségügyi szakmai kommunikáció</t>
  </si>
  <si>
    <t>Kommunikációs zavarok</t>
  </si>
  <si>
    <t xml:space="preserve">Kommunikáció </t>
  </si>
  <si>
    <t>Felelősséggel használja a szakmai nyelvet.</t>
  </si>
  <si>
    <t>Értékként tekint a helyes szaknyelvi kommunikációra.</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</si>
  <si>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</si>
  <si>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</si>
  <si>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</si>
  <si>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</si>
  <si>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</si>
  <si>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</si>
  <si>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</si>
  <si>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</si>
  <si>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</si>
  <si>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</si>
  <si>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</si>
  <si>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</si>
  <si>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</si>
  <si>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</si>
  <si>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</si>
  <si>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</si>
  <si>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Munkáját precízen és körültekintően végzi, a szakmai protokollok betartásával.</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</si>
  <si>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</si>
  <si>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</si>
  <si>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</si>
  <si>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</si>
  <si>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Gyógyszerinterakciók és ellátásuk</t>
  </si>
  <si>
    <t>Gyógyszertani alapismeretek</t>
  </si>
  <si>
    <t>Általános ápolási beavatkozások</t>
  </si>
  <si>
    <t>Általános ápolástan és gondozástan</t>
  </si>
  <si>
    <t>Munkáját precízen és körültekintően végzi.</t>
  </si>
  <si>
    <t>Ismeri a gyógyszertani alapokat, a gyógyszerelést, a főbb gyógyszercsoportokat, és lehetséges mellékhatásukat.</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</si>
  <si>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</si>
  <si>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</si>
  <si>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</si>
  <si>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</si>
  <si>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</si>
  <si>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</si>
  <si>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</si>
  <si>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</si>
  <si>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</si>
  <si>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</si>
  <si>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A beteggel empatikus, segítőkész. A munkavégzés során határozott, körültekintő, pontosságra törekszik.</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</si>
  <si>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</si>
  <si>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</si>
  <si>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</si>
  <si>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</si>
  <si>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</si>
  <si>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</si>
  <si>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</si>
  <si>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</si>
  <si>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</si>
  <si>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</si>
  <si>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</si>
  <si>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</si>
  <si>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</si>
  <si>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</si>
  <si>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</si>
  <si>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</si>
  <si>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</si>
  <si>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</si>
  <si>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</si>
  <si>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</si>
  <si>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</si>
  <si>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</si>
  <si>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</si>
  <si>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</si>
  <si>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</si>
  <si>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Táplálkozási magatartás zavarai</t>
  </si>
  <si>
    <t>Személyiség zavarok</t>
  </si>
  <si>
    <t>Szkizofrénia spektrum és egyéb pszichotikus zavarok, agresszió és konfliktus kezelés</t>
  </si>
  <si>
    <t>Pszichoaktív szerek használatával kapcsolatos és egyéb addiktív zavarok</t>
  </si>
  <si>
    <t>Hangulatzavarok</t>
  </si>
  <si>
    <t>Szorongásos zavarok</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</si>
  <si>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</si>
  <si>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</si>
  <si>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</si>
  <si>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</si>
  <si>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</si>
  <si>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</si>
  <si>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</si>
  <si>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</si>
  <si>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</si>
  <si>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</si>
  <si>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</si>
  <si>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</si>
  <si>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</si>
  <si>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</si>
  <si>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</si>
  <si>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</si>
  <si>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Szövődményes/patológiás terhesség</t>
  </si>
  <si>
    <t>Várandós gondozás</t>
  </si>
  <si>
    <t>Nőgyógyászati vizsgáló eljárások</t>
  </si>
  <si>
    <t>Szülészet-nőgyógyászat klinikuma</t>
  </si>
  <si>
    <t>Ápolási beavatkozások</t>
  </si>
  <si>
    <t>Traumatológiai, ortopédiai betegek ápolása</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</si>
  <si>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</si>
  <si>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</si>
  <si>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</si>
  <si>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</si>
  <si>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</si>
  <si>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</si>
  <si>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</si>
  <si>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</si>
  <si>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</si>
  <si>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</si>
  <si>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</si>
  <si>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</si>
  <si>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</si>
  <si>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</si>
  <si>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</si>
  <si>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</si>
  <si>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</si>
  <si>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</si>
  <si>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</si>
  <si>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</si>
  <si>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Megfelelő empátiával fordul a beteghez. Együttműködés, etikus viselkedés jellemzi. A munkavégzés során határozott, körültekintő, pontosságra törekszik. Fontosnak tartja a munkavédelmi, környezetvédelmi, betegbiztonsági szabályok betartását.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</si>
  <si>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</si>
  <si>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</si>
  <si>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</si>
  <si>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</si>
  <si>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A munkája során keletkezett hulladékokat önállóan kezeli, felelős a szabályos hulladékkezelésért.</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</si>
  <si>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</si>
  <si>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</si>
  <si>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</si>
  <si>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</si>
  <si>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Egészségügyi szakdolgozók oktatása</t>
  </si>
  <si>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</si>
  <si>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</si>
  <si>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</si>
  <si>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</si>
  <si>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</si>
  <si>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</si>
  <si>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Gyógyszerelő rendszerek</t>
  </si>
  <si>
    <t>A gyógyszerelés szabályai</t>
  </si>
  <si>
    <t>Gyógyszertani alapfogalmak</t>
  </si>
  <si>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</si>
  <si>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</si>
  <si>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</si>
  <si>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</si>
  <si>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</si>
  <si>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</si>
  <si>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</si>
  <si>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</si>
  <si>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</si>
  <si>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</si>
  <si>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</si>
  <si>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</si>
  <si>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</si>
  <si>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</si>
  <si>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</si>
  <si>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</si>
  <si>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Felelős a beteg fájdalmának megfigyeléséért, állapotának követéséért. Tevékenységét felügyelettel dokumentálja.</t>
  </si>
  <si>
    <t>Fontosnak tartja a beteg szenvedésének enyhítését.</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</si>
  <si>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</si>
  <si>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t>Gyógyszer nélküli fájdalomcsillapító eljárásokat alkalmaz.</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</si>
  <si>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</si>
  <si>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</si>
  <si>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Beteg ember lélektana</t>
  </si>
  <si>
    <t>Pszichológia alapjai</t>
  </si>
  <si>
    <t>Haldoklás, halál, gyász</t>
  </si>
  <si>
    <t>Betartja az orvosi utasításokat. Enyhíti a beteg szenvedését.</t>
  </si>
  <si>
    <t>Etikus magatartást tanúsít. Tiszteletben tartja az emberi méltóságot, részvéttel fordul az elhunyt ember hozzátartozói felé.</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</si>
  <si>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</si>
  <si>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</si>
  <si>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</si>
  <si>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</si>
  <si>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</si>
  <si>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</si>
  <si>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t>Betartja a jogi és etikai normákat.</t>
  </si>
  <si>
    <t>Ismeri a jogszerű kémiai és fizikai korlátozás kivitelezésének szabályait, a kapcsolódó ápolói feladatokat.</t>
  </si>
  <si>
    <t>Részt vesz a korlátozó intézkedések végrehajtásában.</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</si>
  <si>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</si>
  <si>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Betegoktatás</t>
  </si>
  <si>
    <t>Andragógia</t>
  </si>
  <si>
    <t>Általános pedagógia alapismeretek</t>
  </si>
  <si>
    <t>Egészségfejlesztés</t>
  </si>
  <si>
    <t>Egészségkárosító tényezők</t>
  </si>
  <si>
    <t>Mentálhigiéné</t>
  </si>
  <si>
    <t>Szexuálhigiéné</t>
  </si>
  <si>
    <t>Életmód – egészségmagatartás</t>
  </si>
  <si>
    <t>Népegészségügyi programok</t>
  </si>
  <si>
    <t>Prevenció és egészségmegőrzés</t>
  </si>
  <si>
    <t>Az egészségi állapot mérési módszerei</t>
  </si>
  <si>
    <t>Az egészség, egészségkulturáltság</t>
  </si>
  <si>
    <t>Népegészségtan, egészségfejlesztés</t>
  </si>
  <si>
    <t>Szociálpszichológia</t>
  </si>
  <si>
    <t>Fejlődéslélektan</t>
  </si>
  <si>
    <t>Személyiséglélektan</t>
  </si>
  <si>
    <t>Általános lélektan</t>
  </si>
  <si>
    <t>Családszociológia</t>
  </si>
  <si>
    <t>Egészségszociológia</t>
  </si>
  <si>
    <t>A szociológia alapjai</t>
  </si>
  <si>
    <t>Szociológia alapjai</t>
  </si>
  <si>
    <t>A gondozás fogalma, célja és formái</t>
  </si>
  <si>
    <t>Felettes utasításának megfelelően, felügyelettel végzi a betegoktatást, meggyőződik arról, hogy a beteg a szükséges tudást megszerezte.</t>
  </si>
  <si>
    <t>A beteghez elfogadóan viszonyul, együttműködő, türelmes. Figyelembe veszi a beteg személyiségét, előzetes ismereteit, igényeit.</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</si>
  <si>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</si>
  <si>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</si>
  <si>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</si>
  <si>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</si>
  <si>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</si>
  <si>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</si>
  <si>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</si>
  <si>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</si>
  <si>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</si>
  <si>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</si>
  <si>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</si>
  <si>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</si>
  <si>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</si>
  <si>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</si>
  <si>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Munkáját körültekintően, a betegbiztonsági, munka- és egészségvédelmi szabályok betartásával végzi. A beteget pszichésen támogatja.</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</si>
  <si>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</si>
  <si>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</si>
  <si>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</si>
  <si>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</si>
  <si>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</si>
  <si>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Munkáját körültekintően, a betegbiztonsági, munka- és egészségvédelmi szabályok betartásával végzi.</t>
  </si>
  <si>
    <t>Ismeri a monitorozás eszközeit, formáit, jellemzőit. Ismeri az EKG-monitorozás ápolói/asszisztensi feladatait.</t>
  </si>
  <si>
    <t>Betegmegfigyelő monitorokat alkalmaz.</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</si>
  <si>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</si>
  <si>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</si>
  <si>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</si>
  <si>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</si>
  <si>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</si>
  <si>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</si>
  <si>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</si>
  <si>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</si>
  <si>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</si>
  <si>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</si>
  <si>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</si>
  <si>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</si>
  <si>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</si>
  <si>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</si>
  <si>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</si>
  <si>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</si>
  <si>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</si>
  <si>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</si>
  <si>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</si>
  <si>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</si>
  <si>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</si>
  <si>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</si>
  <si>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Ismeri a vénás vérvétel, a testváladékok mintavételének módját, szabályait, eszközeit, a minták tárolásának, szállításának szabályait.</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</si>
  <si>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</si>
  <si>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</si>
  <si>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</si>
  <si>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</si>
  <si>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</si>
  <si>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Határozott, megfigyeléseiben és a dokumentálási feladatokban pontosságra törekszik.</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</si>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</sst>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Aptos Narrow"/>
      <scheme val="minor"/>
    </font>
    <font>
      <sz val="11"/>
      <color theme="1"/>
      <name val="Aptos Narrow"/>
      <family val="2"/>
      <charset val="238"/>
      <scheme val="minor"/>
    </font>
    <font>
      <b/>
      <sz val="11"/>
      <color theme="1"/>
      <name val="Libre Franklin"/>
    </font>
    <font>
      <sz val="11"/>
      <color theme="1"/>
      <name val="Libre Franklin"/>
    </font>
    <font>
      <sz val="11"/>
      <color rgb="FFFF0000"/>
      <name val="Libre Franklin"/>
    </font>
    <font>
      <sz val="12"/>
      <color rgb="FFFF0000"/>
      <name val="Aptos"/>
      <family val="2"/>
    </font>
    <font>
      <sz val="11"/>
      <color rgb="FFFF0000"/>
      <name val="Libre Franklin"/>
      <charset val="238"/>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FF0000"/>
      <name val="Franklin Gothic Book"/>
      <family val="2"/>
      <charset val="238"/>
    </font>
    <font>
      <b/>
      <sz val="11"/>
      <name val="Franklin Gothic Book"/>
      <family val="2"/>
      <charset val="238"/>
    </font>
    <font>
      <sz val="11"/>
      <name val="Franklin Gothic Book"/>
      <family val="2"/>
    </font>
    <font>
      <b/>
      <sz val="11"/>
      <name val="Franklin Gothic Book"/>
      <family val="2"/>
    </font>
    <font>
      <sz val="11"/>
      <color theme="1"/>
      <name val="Aptos Narrow"/>
      <family val="2"/>
      <scheme val="minor"/>
    </font>
    <font>
      <sz val="22"/>
      <color rgb="FFFF0000"/>
      <name val="Franklin Gothic Book"/>
      <family val="2"/>
      <charset val="238"/>
    </font>
    <font>
      <b/>
      <sz val="11"/>
      <color rgb="FFFF0000"/>
      <name val="Franklin Gothic Book"/>
      <family val="2"/>
      <charset val="238"/>
    </font>
    <font>
      <b/>
      <sz val="11"/>
      <color theme="1"/>
      <name val="Franklin Gothic Book"/>
      <family val="2"/>
    </font>
    <font>
      <sz val="11"/>
      <color theme="1"/>
      <name val="Franklin Gothic Book"/>
      <family val="2"/>
    </font>
    <font>
      <sz val="9"/>
      <color rgb="FFFF0000"/>
      <name val="Times New Roman"/>
      <family val="1"/>
      <charset val="238"/>
    </font>
    <font>
      <b/>
      <i/>
      <sz val="11"/>
      <color theme="1"/>
      <name val="Franklin Gothic Book"/>
      <family val="2"/>
      <charset val="238"/>
    </font>
    <font>
      <strike/>
      <sz val="11"/>
      <color theme="1"/>
      <name val="Franklin Gothic Book"/>
      <family val="2"/>
      <charset val="238"/>
    </font>
  </fonts>
  <fills count="14">
    <fill>
      <patternFill patternType="none"/>
    </fill>
    <fill>
      <patternFill patternType="gray125"/>
    </fill>
    <fill>
      <patternFill patternType="solid">
        <fgColor rgb="FFFFC55D"/>
        <bgColor rgb="FFFFC55D"/>
      </patternFill>
    </fill>
    <fill>
      <patternFill patternType="solid">
        <fgColor rgb="FFD5E9FA"/>
        <bgColor rgb="FFD5E9FA"/>
      </patternFill>
    </fill>
    <fill>
      <patternFill patternType="solid">
        <fgColor theme="0"/>
        <bgColor theme="0"/>
      </patternFill>
    </fill>
    <fill>
      <patternFill patternType="solid">
        <fgColor rgb="FF66B5F8"/>
        <bgColor rgb="FF66B5F8"/>
      </patternFill>
    </fill>
    <fill>
      <patternFill patternType="solid">
        <fgColor rgb="FFFFE4B5"/>
        <bgColor rgb="FFFFE4B5"/>
      </patternFill>
    </fill>
    <fill>
      <patternFill patternType="solid">
        <fgColor theme="0"/>
        <bgColor rgb="FFFF0000"/>
      </patternFill>
    </fill>
    <fill>
      <patternFill patternType="solid">
        <fgColor rgb="FFFFE4B5"/>
        <bgColor indexed="64"/>
      </patternFill>
    </fill>
    <fill>
      <patternFill patternType="solid">
        <fgColor theme="0"/>
        <bgColor indexed="64"/>
      </patternFill>
    </fill>
    <fill>
      <patternFill patternType="solid">
        <fgColor rgb="FF66B5F8"/>
        <bgColor indexed="64"/>
      </patternFill>
    </fill>
    <fill>
      <patternFill patternType="solid">
        <fgColor rgb="FFFFC55D"/>
        <bgColor indexed="64"/>
      </patternFill>
    </fill>
    <fill>
      <patternFill patternType="solid">
        <fgColor rgb="FFD5E9FA"/>
        <bgColor indexed="64"/>
      </patternFill>
    </fill>
    <fill>
      <patternFill patternType="solid">
        <fgColor theme="3" tint="0.89999084444715716"/>
        <bgColor indexed="64"/>
      </patternFill>
    </fill>
  </fills>
  <borders count="55">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medium">
        <color rgb="FF000000"/>
      </bottom>
      <diagonal/>
    </border>
    <border>
      <left/>
      <right/>
      <top style="thin">
        <color rgb="FF000000"/>
      </top>
      <bottom/>
      <diagonal/>
    </border>
    <border>
      <left/>
      <right style="medium">
        <color rgb="FF000000"/>
      </right>
      <top style="thin">
        <color rgb="FF000000"/>
      </top>
      <bottom/>
      <diagonal/>
    </border>
    <border>
      <left style="medium">
        <color rgb="FF000000"/>
      </left>
      <right style="thin">
        <color rgb="FF000000"/>
      </right>
      <top/>
      <bottom style="medium">
        <color rgb="FF000000"/>
      </bottom>
      <diagonal/>
    </border>
    <border>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diagonal/>
    </border>
    <border>
      <left/>
      <right/>
      <top/>
      <bottom/>
      <diagonal/>
    </border>
    <border>
      <left style="medium">
        <color rgb="FF000000"/>
      </left>
      <right/>
      <top style="medium">
        <color rgb="FF000000"/>
      </top>
      <bottom style="medium">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thin">
        <color indexed="64"/>
      </right>
      <top/>
      <bottom style="medium">
        <color auto="1"/>
      </bottom>
      <diagonal/>
    </border>
    <border>
      <left style="medium">
        <color auto="1"/>
      </left>
      <right style="thin">
        <color auto="1"/>
      </right>
      <top/>
      <bottom style="medium">
        <color auto="1"/>
      </bottom>
      <diagonal/>
    </border>
    <border>
      <left/>
      <right style="medium">
        <color auto="1"/>
      </right>
      <top style="thin">
        <color auto="1"/>
      </top>
      <bottom/>
      <diagonal/>
    </border>
    <border>
      <left/>
      <right/>
      <top style="thin">
        <color auto="1"/>
      </top>
      <bottom/>
      <diagonal/>
    </border>
    <border>
      <left style="thin">
        <color auto="1"/>
      </left>
      <right style="thin">
        <color indexed="64"/>
      </right>
      <top/>
      <bottom/>
      <diagonal/>
    </border>
    <border>
      <left style="medium">
        <color auto="1"/>
      </left>
      <right style="thin">
        <color auto="1"/>
      </right>
      <top/>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indexed="64"/>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style="medium">
        <color indexed="64"/>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s>
  <cellStyleXfs count="2">
    <xf numFmtId="0" fontId="0" fillId="0" borderId="0"/>
    <xf numFmtId="0" fontId="1" fillId="0" borderId="23"/>
  </cellStyleXfs>
  <cellXfs count="180">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wrapText="1"/>
    </xf>
    <xf numFmtId="0" fontId="3" fillId="0" borderId="0" xfId="0" applyFont="1"/>
    <xf numFmtId="0" fontId="5" fillId="0" borderId="0" xfId="0" applyFont="1" applyAlignment="1">
      <alignment wrapText="1"/>
    </xf>
    <xf numFmtId="0" fontId="6" fillId="0" borderId="0" xfId="0" applyFont="1" applyAlignment="1">
      <alignment horizontal="center" vertical="center" wrapText="1"/>
    </xf>
    <xf numFmtId="0" fontId="3" fillId="7" borderId="23"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8" fillId="0" borderId="5" xfId="0" applyFont="1" applyBorder="1" applyAlignment="1">
      <alignment horizontal="center" vertical="center" wrapText="1"/>
    </xf>
    <xf numFmtId="0" fontId="7" fillId="2" borderId="6" xfId="0" applyFont="1" applyFill="1" applyBorder="1" applyAlignment="1">
      <alignment horizontal="center" vertical="center" textRotation="90" wrapText="1"/>
    </xf>
    <xf numFmtId="0" fontId="8" fillId="0" borderId="6" xfId="0" applyFont="1" applyBorder="1" applyAlignment="1">
      <alignment horizontal="center" vertical="center" wrapText="1"/>
    </xf>
    <xf numFmtId="0" fontId="8" fillId="4" borderId="7" xfId="0" applyFont="1" applyFill="1" applyBorder="1" applyAlignment="1">
      <alignment horizontal="center" vertical="center" wrapText="1"/>
    </xf>
    <xf numFmtId="0" fontId="9" fillId="0" borderId="8" xfId="0" applyFont="1" applyBorder="1"/>
    <xf numFmtId="0" fontId="9" fillId="0" borderId="9" xfId="0" applyFont="1" applyBorder="1"/>
    <xf numFmtId="0" fontId="9" fillId="0" borderId="10" xfId="0" applyFont="1" applyBorder="1"/>
    <xf numFmtId="0" fontId="7" fillId="3" borderId="11" xfId="0" applyFont="1" applyFill="1" applyBorder="1" applyAlignment="1">
      <alignment horizontal="left" vertical="center" wrapText="1"/>
    </xf>
    <xf numFmtId="0" fontId="8" fillId="3" borderId="12" xfId="0" applyFont="1" applyFill="1" applyBorder="1" applyAlignment="1">
      <alignment horizontal="center" vertical="center" wrapText="1"/>
    </xf>
    <xf numFmtId="0" fontId="9" fillId="0" borderId="13" xfId="0" applyFont="1" applyBorder="1"/>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9" fillId="0" borderId="16" xfId="0" applyFont="1" applyBorder="1"/>
    <xf numFmtId="0" fontId="7" fillId="5" borderId="17" xfId="0" applyFont="1" applyFill="1" applyBorder="1" applyAlignment="1">
      <alignment horizontal="left" vertical="center" wrapText="1"/>
    </xf>
    <xf numFmtId="0" fontId="9" fillId="0" borderId="18" xfId="0" applyFont="1" applyBorder="1"/>
    <xf numFmtId="0" fontId="9" fillId="0" borderId="19" xfId="0" applyFont="1" applyBorder="1"/>
    <xf numFmtId="0" fontId="9" fillId="0" borderId="20" xfId="0" applyFont="1" applyBorder="1"/>
    <xf numFmtId="0" fontId="9" fillId="0" borderId="21" xfId="0" applyFont="1" applyBorder="1"/>
    <xf numFmtId="0" fontId="9" fillId="0" borderId="22" xfId="0" applyFont="1" applyBorder="1"/>
    <xf numFmtId="0" fontId="7" fillId="3" borderId="11" xfId="0" applyFont="1" applyFill="1" applyBorder="1" applyAlignment="1">
      <alignment wrapText="1"/>
    </xf>
    <xf numFmtId="0" fontId="8" fillId="3" borderId="12" xfId="0" applyFont="1" applyFill="1" applyBorder="1" applyAlignment="1">
      <alignment horizontal="center" wrapText="1"/>
    </xf>
    <xf numFmtId="0" fontId="11" fillId="3" borderId="11" xfId="0" applyFont="1" applyFill="1" applyBorder="1" applyAlignment="1">
      <alignment horizontal="left" vertical="center" wrapText="1"/>
    </xf>
    <xf numFmtId="0" fontId="9" fillId="3" borderId="12" xfId="0" applyFont="1" applyFill="1" applyBorder="1" applyAlignment="1">
      <alignment horizontal="center" vertical="center" wrapText="1"/>
    </xf>
    <xf numFmtId="0" fontId="7" fillId="4" borderId="24" xfId="0" applyFont="1" applyFill="1" applyBorder="1" applyAlignment="1">
      <alignment horizontal="right" vertical="center" wrapText="1"/>
    </xf>
    <xf numFmtId="0" fontId="7" fillId="0" borderId="24" xfId="0" applyFont="1" applyBorder="1" applyAlignment="1">
      <alignment horizontal="center" vertical="center" wrapText="1"/>
    </xf>
    <xf numFmtId="0" fontId="7" fillId="6" borderId="25" xfId="0" applyFont="1" applyFill="1" applyBorder="1" applyAlignment="1">
      <alignment horizontal="center" vertical="center" wrapText="1"/>
    </xf>
    <xf numFmtId="0" fontId="9" fillId="0" borderId="3" xfId="0" applyFont="1" applyBorder="1"/>
    <xf numFmtId="0" fontId="7" fillId="6" borderId="26" xfId="0" applyFont="1" applyFill="1" applyBorder="1" applyAlignment="1">
      <alignment horizontal="center" vertical="center" wrapText="1"/>
    </xf>
    <xf numFmtId="0" fontId="7" fillId="6" borderId="27" xfId="0" applyFont="1" applyFill="1" applyBorder="1" applyAlignment="1">
      <alignment horizontal="center" vertical="center" wrapText="1"/>
    </xf>
    <xf numFmtId="0" fontId="8" fillId="6" borderId="25" xfId="0" applyFont="1" applyFill="1" applyBorder="1" applyAlignment="1">
      <alignment horizontal="justify" vertical="center" wrapText="1"/>
    </xf>
    <xf numFmtId="0" fontId="9" fillId="0" borderId="18" xfId="0" applyFont="1" applyBorder="1" applyAlignment="1">
      <alignment horizontal="justify"/>
    </xf>
    <xf numFmtId="0" fontId="9" fillId="0" borderId="3" xfId="0" applyFont="1" applyBorder="1" applyAlignment="1">
      <alignment horizontal="justify"/>
    </xf>
    <xf numFmtId="0" fontId="12" fillId="0" borderId="23" xfId="1" applyFont="1" applyAlignment="1" applyProtection="1">
      <alignment horizontal="center" vertical="center" wrapText="1"/>
      <protection locked="0"/>
    </xf>
    <xf numFmtId="0" fontId="12" fillId="0" borderId="23" xfId="1" applyFont="1" applyAlignment="1">
      <alignment horizontal="center" vertical="center" wrapText="1"/>
    </xf>
    <xf numFmtId="0" fontId="13" fillId="0" borderId="23" xfId="1" applyFont="1" applyAlignment="1">
      <alignment horizontal="center" vertical="center" wrapText="1"/>
    </xf>
    <xf numFmtId="0" fontId="13" fillId="8" borderId="28" xfId="1" applyFont="1" applyFill="1" applyBorder="1" applyAlignment="1">
      <alignment horizontal="center" vertical="center" wrapText="1"/>
    </xf>
    <xf numFmtId="0" fontId="13" fillId="8" borderId="29" xfId="1" applyFont="1" applyFill="1" applyBorder="1" applyAlignment="1">
      <alignment horizontal="center" vertical="center" wrapText="1"/>
    </xf>
    <xf numFmtId="0" fontId="9" fillId="8" borderId="30" xfId="1" applyFont="1" applyFill="1" applyBorder="1" applyAlignment="1">
      <alignment horizontal="justify" vertical="center" wrapText="1"/>
    </xf>
    <xf numFmtId="0" fontId="9" fillId="8" borderId="31" xfId="1" applyFont="1" applyFill="1" applyBorder="1" applyAlignment="1">
      <alignment horizontal="justify" vertical="center" wrapText="1"/>
    </xf>
    <xf numFmtId="0" fontId="9" fillId="8" borderId="32" xfId="1" applyFont="1" applyFill="1" applyBorder="1" applyAlignment="1">
      <alignment horizontal="justify" vertical="center" wrapText="1"/>
    </xf>
    <xf numFmtId="0" fontId="13" fillId="8" borderId="30" xfId="1" applyFont="1" applyFill="1" applyBorder="1" applyAlignment="1">
      <alignment horizontal="center" vertical="center" wrapText="1"/>
    </xf>
    <xf numFmtId="0" fontId="13" fillId="8" borderId="32" xfId="1" applyFont="1" applyFill="1" applyBorder="1" applyAlignment="1">
      <alignment horizontal="center" vertical="center" wrapText="1"/>
    </xf>
    <xf numFmtId="0" fontId="13" fillId="0" borderId="33" xfId="1" applyFont="1" applyBorder="1" applyAlignment="1">
      <alignment horizontal="center" vertical="center" wrapText="1"/>
    </xf>
    <xf numFmtId="0" fontId="13" fillId="0" borderId="31" xfId="1" applyFont="1" applyBorder="1" applyAlignment="1">
      <alignment horizontal="center" vertical="center" wrapText="1"/>
    </xf>
    <xf numFmtId="0" fontId="13" fillId="0" borderId="34" xfId="1" applyFont="1" applyBorder="1" applyAlignment="1">
      <alignment horizontal="center" vertical="center" wrapText="1"/>
    </xf>
    <xf numFmtId="0" fontId="13" fillId="9" borderId="33" xfId="1" applyFont="1" applyFill="1" applyBorder="1" applyAlignment="1">
      <alignment horizontal="right" vertical="center" wrapText="1"/>
    </xf>
    <xf numFmtId="0" fontId="13" fillId="9" borderId="31" xfId="1" applyFont="1" applyFill="1" applyBorder="1" applyAlignment="1">
      <alignment horizontal="right" vertical="center" wrapText="1"/>
    </xf>
    <xf numFmtId="0" fontId="13" fillId="9" borderId="34" xfId="1" applyFont="1" applyFill="1" applyBorder="1" applyAlignment="1">
      <alignment horizontal="right" vertical="center" wrapText="1"/>
    </xf>
    <xf numFmtId="0" fontId="1" fillId="0" borderId="23" xfId="1"/>
    <xf numFmtId="0" fontId="13" fillId="0" borderId="35" xfId="1" applyFont="1" applyBorder="1" applyAlignment="1">
      <alignment horizontal="center" vertical="center" wrapText="1"/>
    </xf>
    <xf numFmtId="0" fontId="13" fillId="0" borderId="36" xfId="1" applyFont="1" applyBorder="1" applyAlignment="1">
      <alignment horizontal="center" vertical="center" wrapText="1"/>
    </xf>
    <xf numFmtId="0" fontId="13" fillId="10" borderId="33" xfId="1" applyFont="1" applyFill="1" applyBorder="1" applyAlignment="1">
      <alignment horizontal="justify" vertical="center" wrapText="1"/>
    </xf>
    <xf numFmtId="0" fontId="13" fillId="10" borderId="31" xfId="1" applyFont="1" applyFill="1" applyBorder="1" applyAlignment="1">
      <alignment horizontal="justify" vertical="center" wrapText="1"/>
    </xf>
    <xf numFmtId="0" fontId="13" fillId="11" borderId="37" xfId="1" applyFont="1" applyFill="1" applyBorder="1" applyAlignment="1">
      <alignment horizontal="center" vertical="center" textRotation="90" wrapText="1"/>
    </xf>
    <xf numFmtId="0" fontId="12" fillId="0" borderId="38" xfId="1" applyFont="1" applyBorder="1" applyAlignment="1">
      <alignment horizontal="center" vertical="center" wrapText="1"/>
    </xf>
    <xf numFmtId="0" fontId="13" fillId="0" borderId="39" xfId="1" applyFont="1" applyBorder="1" applyAlignment="1">
      <alignment horizontal="center" vertical="center" wrapText="1"/>
    </xf>
    <xf numFmtId="0" fontId="13" fillId="0" borderId="40" xfId="1" applyFont="1" applyBorder="1" applyAlignment="1">
      <alignment horizontal="center" vertical="center" wrapText="1"/>
    </xf>
    <xf numFmtId="0" fontId="12" fillId="0" borderId="37" xfId="1" applyFont="1" applyBorder="1" applyAlignment="1">
      <alignment horizontal="center" vertical="center" wrapText="1"/>
    </xf>
    <xf numFmtId="0" fontId="13" fillId="11" borderId="41" xfId="1" applyFont="1" applyFill="1" applyBorder="1" applyAlignment="1">
      <alignment horizontal="center" vertical="center" textRotation="90" wrapText="1"/>
    </xf>
    <xf numFmtId="0" fontId="12" fillId="0" borderId="42" xfId="1" applyFont="1" applyBorder="1" applyAlignment="1">
      <alignment horizontal="center" vertical="center" wrapText="1"/>
    </xf>
    <xf numFmtId="0" fontId="14" fillId="0" borderId="23" xfId="1" applyFont="1" applyAlignment="1">
      <alignment horizontal="center"/>
    </xf>
    <xf numFmtId="0" fontId="12" fillId="12" borderId="43" xfId="1" applyFont="1" applyFill="1" applyBorder="1" applyAlignment="1">
      <alignment horizontal="center" vertical="center" wrapText="1"/>
    </xf>
    <xf numFmtId="0" fontId="13" fillId="12" borderId="44" xfId="1" applyFont="1" applyFill="1" applyBorder="1" applyAlignment="1">
      <alignment horizontal="left" vertical="center" wrapText="1"/>
    </xf>
    <xf numFmtId="0" fontId="12" fillId="0" borderId="41" xfId="1" applyFont="1" applyBorder="1" applyAlignment="1">
      <alignment horizontal="center" vertical="center" wrapText="1"/>
    </xf>
    <xf numFmtId="0" fontId="12" fillId="9" borderId="45" xfId="1" applyFont="1" applyFill="1" applyBorder="1" applyAlignment="1">
      <alignment horizontal="center" vertical="center" wrapText="1"/>
    </xf>
    <xf numFmtId="0" fontId="12" fillId="9" borderId="46" xfId="1" applyFont="1" applyFill="1" applyBorder="1" applyAlignment="1">
      <alignment horizontal="center" vertical="center" wrapText="1"/>
    </xf>
    <xf numFmtId="0" fontId="12" fillId="0" borderId="47" xfId="1" applyFont="1" applyBorder="1" applyAlignment="1">
      <alignment horizontal="center" vertical="center" wrapText="1"/>
    </xf>
    <xf numFmtId="0" fontId="13" fillId="11" borderId="47" xfId="1" applyFont="1" applyFill="1" applyBorder="1" applyAlignment="1">
      <alignment horizontal="center" vertical="center" textRotation="90" wrapText="1"/>
    </xf>
    <xf numFmtId="0" fontId="12" fillId="0" borderId="48" xfId="1" applyFont="1" applyBorder="1" applyAlignment="1">
      <alignment horizontal="center" vertical="center" wrapText="1"/>
    </xf>
    <xf numFmtId="0" fontId="12" fillId="9" borderId="23" xfId="1" applyFont="1" applyFill="1" applyAlignment="1" applyProtection="1">
      <alignment horizontal="center" vertical="center" wrapText="1"/>
      <protection locked="0"/>
    </xf>
    <xf numFmtId="0" fontId="13" fillId="0" borderId="23" xfId="1" applyFont="1" applyAlignment="1" applyProtection="1">
      <alignment horizontal="center" vertical="center" wrapText="1"/>
      <protection locked="0"/>
    </xf>
    <xf numFmtId="0" fontId="13" fillId="12" borderId="49" xfId="1" applyFont="1" applyFill="1" applyBorder="1" applyAlignment="1">
      <alignment horizontal="center" vertical="center" wrapText="1"/>
    </xf>
    <xf numFmtId="0" fontId="13" fillId="12" borderId="50" xfId="1" applyFont="1" applyFill="1" applyBorder="1" applyAlignment="1">
      <alignment horizontal="center" vertical="center" wrapText="1"/>
    </xf>
    <xf numFmtId="0" fontId="13" fillId="0" borderId="50" xfId="1" applyFont="1" applyBorder="1" applyAlignment="1">
      <alignment horizontal="center" vertical="center" wrapText="1"/>
    </xf>
    <xf numFmtId="0" fontId="13" fillId="0" borderId="30" xfId="1" applyFont="1" applyBorder="1" applyAlignment="1">
      <alignment horizontal="center" vertical="center" wrapText="1"/>
    </xf>
    <xf numFmtId="0" fontId="13" fillId="11" borderId="50" xfId="1" applyFont="1" applyFill="1" applyBorder="1" applyAlignment="1">
      <alignment horizontal="center" vertical="center" wrapText="1"/>
    </xf>
    <xf numFmtId="0" fontId="13" fillId="0" borderId="51" xfId="1" applyFont="1" applyBorder="1" applyAlignment="1">
      <alignment horizontal="center" vertical="center" wrapText="1"/>
    </xf>
    <xf numFmtId="0" fontId="8" fillId="0" borderId="23" xfId="1" applyFont="1" applyAlignment="1" applyProtection="1">
      <alignment horizontal="center" vertical="center" wrapText="1"/>
      <protection locked="0"/>
    </xf>
    <xf numFmtId="0" fontId="8" fillId="0" borderId="23" xfId="1" applyFont="1" applyAlignment="1">
      <alignment horizontal="center" vertical="center" wrapText="1"/>
    </xf>
    <xf numFmtId="0" fontId="7" fillId="0" borderId="23" xfId="1" applyFont="1" applyAlignment="1">
      <alignment horizontal="center" vertical="center" wrapText="1"/>
    </xf>
    <xf numFmtId="0" fontId="10" fillId="0" borderId="23" xfId="1" applyFont="1" applyAlignment="1" applyProtection="1">
      <alignment horizontal="center" vertical="center" wrapText="1"/>
      <protection locked="0"/>
    </xf>
    <xf numFmtId="0" fontId="7" fillId="8" borderId="28" xfId="1" applyFont="1" applyFill="1" applyBorder="1" applyAlignment="1">
      <alignment horizontal="center" vertical="center" wrapText="1"/>
    </xf>
    <xf numFmtId="0" fontId="7" fillId="8" borderId="29" xfId="1" applyFont="1" applyFill="1" applyBorder="1" applyAlignment="1">
      <alignment horizontal="center" vertical="center" wrapText="1"/>
    </xf>
    <xf numFmtId="0" fontId="8" fillId="8" borderId="30" xfId="1" applyFont="1" applyFill="1" applyBorder="1" applyAlignment="1">
      <alignment horizontal="justify" vertical="center" wrapText="1"/>
    </xf>
    <xf numFmtId="0" fontId="8" fillId="8" borderId="31" xfId="1" applyFont="1" applyFill="1" applyBorder="1" applyAlignment="1">
      <alignment horizontal="justify" vertical="center" wrapText="1"/>
    </xf>
    <xf numFmtId="0" fontId="8" fillId="8" borderId="32" xfId="1" applyFont="1" applyFill="1" applyBorder="1" applyAlignment="1">
      <alignment horizontal="justify" vertical="center" wrapText="1"/>
    </xf>
    <xf numFmtId="0" fontId="7" fillId="8" borderId="30" xfId="1" applyFont="1" applyFill="1" applyBorder="1" applyAlignment="1">
      <alignment horizontal="center" vertical="center" wrapText="1"/>
    </xf>
    <xf numFmtId="0" fontId="7" fillId="8" borderId="32" xfId="1" applyFont="1" applyFill="1" applyBorder="1" applyAlignment="1">
      <alignment horizontal="center" vertical="center" wrapText="1"/>
    </xf>
    <xf numFmtId="0" fontId="15" fillId="0" borderId="23" xfId="1" applyFont="1" applyAlignment="1" applyProtection="1">
      <alignment horizontal="center" vertical="center" wrapText="1"/>
      <protection locked="0"/>
    </xf>
    <xf numFmtId="0" fontId="7" fillId="0" borderId="33" xfId="1" applyFont="1" applyBorder="1" applyAlignment="1">
      <alignment horizontal="center" vertical="center" wrapText="1"/>
    </xf>
    <xf numFmtId="0" fontId="7" fillId="0" borderId="31" xfId="1" applyFont="1" applyBorder="1" applyAlignment="1">
      <alignment horizontal="center" vertical="center" wrapText="1"/>
    </xf>
    <xf numFmtId="0" fontId="7" fillId="0" borderId="34" xfId="1" applyFont="1" applyBorder="1" applyAlignment="1">
      <alignment horizontal="center" vertical="center" wrapText="1"/>
    </xf>
    <xf numFmtId="0" fontId="7" fillId="9" borderId="33" xfId="1" applyFont="1" applyFill="1" applyBorder="1" applyAlignment="1">
      <alignment horizontal="right" vertical="center" wrapText="1"/>
    </xf>
    <xf numFmtId="0" fontId="7" fillId="9" borderId="31" xfId="1" applyFont="1" applyFill="1" applyBorder="1" applyAlignment="1">
      <alignment horizontal="right" vertical="center" wrapText="1"/>
    </xf>
    <xf numFmtId="0" fontId="7" fillId="9" borderId="34" xfId="1" applyFont="1" applyFill="1" applyBorder="1" applyAlignment="1">
      <alignment horizontal="right" vertical="center" wrapText="1"/>
    </xf>
    <xf numFmtId="0" fontId="7" fillId="0" borderId="35" xfId="1" applyFont="1" applyBorder="1" applyAlignment="1">
      <alignment horizontal="center" vertical="center" wrapText="1"/>
    </xf>
    <xf numFmtId="0" fontId="7" fillId="0" borderId="36" xfId="1" applyFont="1" applyBorder="1" applyAlignment="1">
      <alignment horizontal="center" vertical="center" wrapText="1"/>
    </xf>
    <xf numFmtId="0" fontId="7" fillId="10" borderId="33" xfId="1" applyFont="1" applyFill="1" applyBorder="1" applyAlignment="1">
      <alignment horizontal="justify" vertical="center" wrapText="1"/>
    </xf>
    <xf numFmtId="0" fontId="7" fillId="10" borderId="31" xfId="1" applyFont="1" applyFill="1" applyBorder="1" applyAlignment="1">
      <alignment horizontal="justify" vertical="center" wrapText="1"/>
    </xf>
    <xf numFmtId="0" fontId="7" fillId="11" borderId="37" xfId="1" applyFont="1" applyFill="1" applyBorder="1" applyAlignment="1">
      <alignment horizontal="center" vertical="center" textRotation="90" wrapText="1"/>
    </xf>
    <xf numFmtId="0" fontId="8" fillId="0" borderId="38" xfId="1" applyFont="1" applyBorder="1" applyAlignment="1">
      <alignment horizontal="center" vertical="center" wrapText="1"/>
    </xf>
    <xf numFmtId="0" fontId="7" fillId="0" borderId="39" xfId="1" applyFont="1" applyBorder="1" applyAlignment="1">
      <alignment horizontal="center" vertical="center" wrapText="1"/>
    </xf>
    <xf numFmtId="0" fontId="7" fillId="0" borderId="40" xfId="1" applyFont="1" applyBorder="1" applyAlignment="1">
      <alignment horizontal="center" vertical="center" wrapText="1"/>
    </xf>
    <xf numFmtId="0" fontId="8" fillId="0" borderId="37" xfId="1" applyFont="1" applyBorder="1" applyAlignment="1">
      <alignment horizontal="center" vertical="center" wrapText="1"/>
    </xf>
    <xf numFmtId="0" fontId="7" fillId="11" borderId="41" xfId="1" applyFont="1" applyFill="1" applyBorder="1" applyAlignment="1">
      <alignment horizontal="center" vertical="center" textRotation="90" wrapText="1"/>
    </xf>
    <xf numFmtId="0" fontId="8" fillId="0" borderId="42" xfId="1" applyFont="1" applyBorder="1" applyAlignment="1">
      <alignment horizontal="center" vertical="center" wrapText="1"/>
    </xf>
    <xf numFmtId="0" fontId="9" fillId="12" borderId="43" xfId="1" applyFont="1" applyFill="1" applyBorder="1" applyAlignment="1">
      <alignment horizontal="center" vertical="center" wrapText="1"/>
    </xf>
    <xf numFmtId="0" fontId="7" fillId="12" borderId="44" xfId="1" applyFont="1" applyFill="1" applyBorder="1" applyAlignment="1">
      <alignment horizontal="left" vertical="center" wrapText="1"/>
    </xf>
    <xf numFmtId="0" fontId="8" fillId="0" borderId="41" xfId="1" applyFont="1" applyBorder="1" applyAlignment="1">
      <alignment horizontal="center" vertical="center" wrapText="1"/>
    </xf>
    <xf numFmtId="0" fontId="8" fillId="9" borderId="45" xfId="1" applyFont="1" applyFill="1" applyBorder="1" applyAlignment="1">
      <alignment horizontal="center" vertical="center" wrapText="1"/>
    </xf>
    <xf numFmtId="0" fontId="8" fillId="9" borderId="46" xfId="1" applyFont="1" applyFill="1" applyBorder="1" applyAlignment="1">
      <alignment horizontal="center" vertical="center" wrapText="1"/>
    </xf>
    <xf numFmtId="0" fontId="8" fillId="0" borderId="47" xfId="1" applyFont="1" applyBorder="1" applyAlignment="1">
      <alignment horizontal="center" vertical="center" wrapText="1"/>
    </xf>
    <xf numFmtId="0" fontId="7" fillId="11" borderId="47" xfId="1" applyFont="1" applyFill="1" applyBorder="1" applyAlignment="1">
      <alignment horizontal="center" vertical="center" textRotation="90" wrapText="1"/>
    </xf>
    <xf numFmtId="0" fontId="8" fillId="0" borderId="48" xfId="1" applyFont="1" applyBorder="1" applyAlignment="1">
      <alignment horizontal="center" vertical="center" wrapText="1"/>
    </xf>
    <xf numFmtId="0" fontId="8" fillId="12" borderId="43" xfId="1" applyFont="1" applyFill="1" applyBorder="1" applyAlignment="1">
      <alignment horizontal="center" vertical="center" wrapText="1"/>
    </xf>
    <xf numFmtId="0" fontId="7" fillId="10" borderId="32" xfId="1" applyFont="1" applyFill="1" applyBorder="1" applyAlignment="1">
      <alignment horizontal="justify" vertical="center" wrapText="1"/>
    </xf>
    <xf numFmtId="0" fontId="8" fillId="12" borderId="44" xfId="1" applyFont="1" applyFill="1" applyBorder="1" applyAlignment="1">
      <alignment horizontal="center" vertical="center" wrapText="1"/>
    </xf>
    <xf numFmtId="0" fontId="11" fillId="12" borderId="44" xfId="1" applyFont="1" applyFill="1" applyBorder="1" applyAlignment="1">
      <alignment horizontal="left" vertical="center" wrapText="1"/>
    </xf>
    <xf numFmtId="0" fontId="7" fillId="0" borderId="23" xfId="1" applyFont="1" applyAlignment="1" applyProtection="1">
      <alignment horizontal="center" vertical="center" wrapText="1"/>
      <protection locked="0"/>
    </xf>
    <xf numFmtId="0" fontId="7" fillId="12" borderId="49" xfId="1" applyFont="1" applyFill="1" applyBorder="1" applyAlignment="1">
      <alignment horizontal="center" vertical="center" wrapText="1"/>
    </xf>
    <xf numFmtId="0" fontId="7" fillId="12" borderId="50" xfId="1" applyFont="1" applyFill="1" applyBorder="1" applyAlignment="1">
      <alignment horizontal="center" vertical="center" wrapText="1"/>
    </xf>
    <xf numFmtId="0" fontId="7" fillId="0" borderId="50" xfId="1" applyFont="1" applyBorder="1" applyAlignment="1">
      <alignment horizontal="center" vertical="center" wrapText="1"/>
    </xf>
    <xf numFmtId="0" fontId="7" fillId="0" borderId="30" xfId="1" applyFont="1" applyBorder="1" applyAlignment="1">
      <alignment horizontal="center" vertical="center" wrapText="1"/>
    </xf>
    <xf numFmtId="0" fontId="7" fillId="11" borderId="50" xfId="1" applyFont="1" applyFill="1" applyBorder="1" applyAlignment="1">
      <alignment horizontal="center" vertical="center" wrapText="1"/>
    </xf>
    <xf numFmtId="0" fontId="7" fillId="0" borderId="51" xfId="1" applyFont="1" applyBorder="1" applyAlignment="1">
      <alignment horizontal="center" vertical="center" wrapText="1"/>
    </xf>
    <xf numFmtId="0" fontId="11" fillId="8" borderId="28" xfId="1" applyFont="1" applyFill="1" applyBorder="1" applyAlignment="1">
      <alignment horizontal="center" vertical="center" wrapText="1"/>
    </xf>
    <xf numFmtId="0" fontId="11" fillId="8" borderId="29" xfId="1" applyFont="1" applyFill="1" applyBorder="1" applyAlignment="1">
      <alignment horizontal="center" vertical="center" wrapText="1"/>
    </xf>
    <xf numFmtId="0" fontId="16" fillId="9" borderId="33" xfId="1" applyFont="1" applyFill="1" applyBorder="1" applyAlignment="1">
      <alignment horizontal="right" vertical="center" wrapText="1"/>
    </xf>
    <xf numFmtId="0" fontId="16" fillId="9" borderId="31" xfId="1" applyFont="1" applyFill="1" applyBorder="1" applyAlignment="1">
      <alignment horizontal="right" vertical="center" wrapText="1"/>
    </xf>
    <xf numFmtId="0" fontId="11" fillId="9" borderId="34" xfId="1" applyFont="1" applyFill="1" applyBorder="1" applyAlignment="1">
      <alignment horizontal="right" vertical="center" wrapText="1"/>
    </xf>
    <xf numFmtId="0" fontId="9" fillId="0" borderId="23" xfId="1" applyFont="1" applyAlignment="1" applyProtection="1">
      <alignment horizontal="center" vertical="center" wrapText="1"/>
      <protection locked="0"/>
    </xf>
    <xf numFmtId="0" fontId="11" fillId="11" borderId="37" xfId="1" applyFont="1" applyFill="1" applyBorder="1" applyAlignment="1">
      <alignment horizontal="center" vertical="center" textRotation="90" wrapText="1"/>
    </xf>
    <xf numFmtId="0" fontId="11" fillId="11" borderId="41" xfId="1" applyFont="1" applyFill="1" applyBorder="1" applyAlignment="1">
      <alignment horizontal="center" vertical="center" textRotation="90" wrapText="1"/>
    </xf>
    <xf numFmtId="0" fontId="7" fillId="12" borderId="44" xfId="1" applyFont="1" applyFill="1" applyBorder="1" applyAlignment="1">
      <alignment horizontal="left" vertical="center"/>
    </xf>
    <xf numFmtId="0" fontId="11" fillId="11" borderId="47" xfId="1" applyFont="1" applyFill="1" applyBorder="1" applyAlignment="1">
      <alignment horizontal="center" vertical="center" textRotation="90" wrapText="1"/>
    </xf>
    <xf numFmtId="0" fontId="10" fillId="8" borderId="30" xfId="1" applyFont="1" applyFill="1" applyBorder="1" applyAlignment="1">
      <alignment horizontal="justify" vertical="center" wrapText="1"/>
    </xf>
    <xf numFmtId="0" fontId="10" fillId="8" borderId="31" xfId="1" applyFont="1" applyFill="1" applyBorder="1" applyAlignment="1">
      <alignment horizontal="justify" vertical="center" wrapText="1"/>
    </xf>
    <xf numFmtId="0" fontId="17" fillId="8" borderId="28" xfId="1" applyFont="1" applyFill="1" applyBorder="1" applyAlignment="1">
      <alignment horizontal="center" vertical="center" wrapText="1"/>
    </xf>
    <xf numFmtId="0" fontId="17" fillId="8" borderId="29" xfId="1" applyFont="1" applyFill="1" applyBorder="1" applyAlignment="1">
      <alignment horizontal="center" vertical="center" wrapText="1"/>
    </xf>
    <xf numFmtId="0" fontId="17" fillId="10" borderId="31" xfId="1" applyFont="1" applyFill="1" applyBorder="1" applyAlignment="1">
      <alignment horizontal="justify" vertical="center" wrapText="1"/>
    </xf>
    <xf numFmtId="0" fontId="18" fillId="10" borderId="33" xfId="1" applyFont="1" applyFill="1" applyBorder="1" applyAlignment="1">
      <alignment horizontal="justify" vertical="center" wrapText="1"/>
    </xf>
    <xf numFmtId="0" fontId="18" fillId="10" borderId="31" xfId="1" applyFont="1" applyFill="1" applyBorder="1" applyAlignment="1">
      <alignment horizontal="justify" vertical="center" wrapText="1"/>
    </xf>
    <xf numFmtId="0" fontId="19" fillId="0" borderId="23" xfId="1" applyFont="1" applyAlignment="1" applyProtection="1">
      <alignment wrapText="1"/>
      <protection locked="0"/>
    </xf>
    <xf numFmtId="0" fontId="11" fillId="0" borderId="23" xfId="1" applyFont="1" applyAlignment="1" applyProtection="1">
      <alignment horizontal="center" vertical="center" wrapText="1"/>
      <protection locked="0"/>
    </xf>
    <xf numFmtId="0" fontId="7" fillId="8" borderId="49" xfId="1" applyFont="1" applyFill="1" applyBorder="1" applyAlignment="1">
      <alignment horizontal="center" vertical="center" wrapText="1"/>
    </xf>
    <xf numFmtId="0" fontId="7" fillId="8" borderId="50" xfId="1" applyFont="1" applyFill="1" applyBorder="1" applyAlignment="1">
      <alignment horizontal="center" vertical="center" wrapText="1"/>
    </xf>
    <xf numFmtId="0" fontId="7" fillId="8" borderId="30" xfId="1" applyFont="1" applyFill="1" applyBorder="1" applyAlignment="1">
      <alignment horizontal="justify" vertical="center" wrapText="1"/>
    </xf>
    <xf numFmtId="0" fontId="7" fillId="8" borderId="31" xfId="1" applyFont="1" applyFill="1" applyBorder="1" applyAlignment="1">
      <alignment horizontal="justify" vertical="center" wrapText="1"/>
    </xf>
    <xf numFmtId="0" fontId="7" fillId="8" borderId="32" xfId="1" applyFont="1" applyFill="1" applyBorder="1" applyAlignment="1">
      <alignment horizontal="justify" vertical="center" wrapText="1"/>
    </xf>
    <xf numFmtId="0" fontId="10" fillId="0" borderId="23" xfId="1" applyFont="1" applyAlignment="1">
      <alignment horizontal="center" vertical="center" wrapText="1"/>
    </xf>
    <xf numFmtId="0" fontId="8" fillId="9" borderId="23" xfId="1" applyFont="1" applyFill="1" applyAlignment="1">
      <alignment horizontal="center" vertical="center" wrapText="1"/>
    </xf>
    <xf numFmtId="0" fontId="8" fillId="13" borderId="43" xfId="1" applyFont="1" applyFill="1" applyBorder="1" applyAlignment="1">
      <alignment horizontal="center" vertical="center" wrapText="1"/>
    </xf>
    <xf numFmtId="0" fontId="7" fillId="13" borderId="44" xfId="1" applyFont="1" applyFill="1" applyBorder="1" applyAlignment="1">
      <alignment horizontal="left" vertical="center" wrapText="1"/>
    </xf>
    <xf numFmtId="0" fontId="9" fillId="0" borderId="37" xfId="1" applyFont="1" applyBorder="1" applyAlignment="1">
      <alignment horizontal="center" vertical="center" wrapText="1"/>
    </xf>
    <xf numFmtId="0" fontId="9" fillId="0" borderId="41" xfId="1" applyFont="1" applyBorder="1" applyAlignment="1">
      <alignment horizontal="center" vertical="center" wrapText="1"/>
    </xf>
    <xf numFmtId="0" fontId="9" fillId="0" borderId="47" xfId="1" applyFont="1" applyBorder="1" applyAlignment="1">
      <alignment horizontal="center" vertical="center" wrapText="1"/>
    </xf>
    <xf numFmtId="0" fontId="7" fillId="0" borderId="33" xfId="1" applyFont="1" applyBorder="1" applyAlignment="1">
      <alignment horizontal="right" vertical="center" wrapText="1"/>
    </xf>
    <xf numFmtId="0" fontId="7" fillId="0" borderId="31" xfId="1" applyFont="1" applyBorder="1" applyAlignment="1">
      <alignment horizontal="right" vertical="center" wrapText="1"/>
    </xf>
    <xf numFmtId="0" fontId="7" fillId="0" borderId="34" xfId="1" applyFont="1" applyBorder="1" applyAlignment="1">
      <alignment horizontal="right" vertical="center" wrapText="1"/>
    </xf>
    <xf numFmtId="0" fontId="21" fillId="0" borderId="23" xfId="1" applyFont="1" applyAlignment="1">
      <alignment horizontal="center" vertical="center" wrapText="1"/>
    </xf>
    <xf numFmtId="0" fontId="7" fillId="12" borderId="44" xfId="1" applyFont="1" applyFill="1" applyBorder="1" applyAlignment="1">
      <alignment horizontal="center" vertical="center" wrapText="1"/>
    </xf>
    <xf numFmtId="0" fontId="8" fillId="9" borderId="52" xfId="1" applyFont="1" applyFill="1" applyBorder="1" applyAlignment="1">
      <alignment horizontal="center" vertical="center" wrapText="1"/>
    </xf>
    <xf numFmtId="0" fontId="8" fillId="9" borderId="53" xfId="1" applyFont="1" applyFill="1" applyBorder="1" applyAlignment="1">
      <alignment horizontal="center" vertical="center" wrapText="1"/>
    </xf>
    <xf numFmtId="0" fontId="8" fillId="0" borderId="54" xfId="1" applyFont="1" applyBorder="1" applyAlignment="1">
      <alignment horizontal="center" vertical="center" wrapText="1"/>
    </xf>
    <xf numFmtId="0" fontId="7" fillId="0" borderId="54" xfId="1" applyFont="1" applyBorder="1" applyAlignment="1">
      <alignment horizontal="left" vertical="center" wrapText="1"/>
    </xf>
  </cellXfs>
  <cellStyles count="2">
    <cellStyle name="Normál" xfId="0" builtinId="0"/>
    <cellStyle name="Normál 2" xfId="1" xr:uid="{9BF68D3B-AC3A-475F-8862-6647AD5BBE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F74C5-E923-408A-B87B-AB1B339E3BAB}">
  <sheetPr>
    <tabColor rgb="FFFFC000"/>
  </sheetPr>
  <dimension ref="A1:M264"/>
  <sheetViews>
    <sheetView tabSelected="1" zoomScale="80" zoomScaleNormal="80" workbookViewId="0">
      <pane ySplit="1" topLeftCell="A2" activePane="bottomLeft" state="frozen"/>
      <selection pane="bottomLeft" sqref="A1:XFD1048576"/>
    </sheetView>
  </sheetViews>
  <sheetFormatPr defaultColWidth="9.140625" defaultRowHeight="15.75" x14ac:dyDescent="0.25"/>
  <cols>
    <col min="1" max="1" width="12" style="93" customWidth="1"/>
    <col min="2" max="2" width="21.5703125" style="94" customWidth="1"/>
    <col min="3" max="3" width="23" style="93" customWidth="1"/>
    <col min="4" max="4" width="28.7109375" style="93" customWidth="1"/>
    <col min="5" max="5" width="24.5703125" style="93" customWidth="1"/>
    <col min="6" max="6" width="28" style="93" customWidth="1"/>
    <col min="7" max="7" width="24" style="93" customWidth="1"/>
    <col min="8" max="8" width="23.140625" style="93" customWidth="1"/>
    <col min="9" max="9" width="25.140625" style="93" customWidth="1"/>
    <col min="10" max="10" width="16.28515625" style="93" customWidth="1"/>
    <col min="11" max="11" width="11.28515625" style="93" customWidth="1"/>
    <col min="12" max="12" width="25.140625" style="93" customWidth="1"/>
    <col min="13" max="16384" width="9.140625" style="93"/>
  </cols>
  <sheetData>
    <row r="1" spans="1:13" s="94" customFormat="1" ht="48" thickBot="1" x14ac:dyDescent="0.3">
      <c r="A1" s="139" t="s">
        <v>0</v>
      </c>
      <c r="B1" s="138" t="s">
        <v>1</v>
      </c>
      <c r="C1" s="136" t="s">
        <v>2</v>
      </c>
      <c r="D1" s="136" t="s">
        <v>3</v>
      </c>
      <c r="E1" s="136" t="s">
        <v>4</v>
      </c>
      <c r="F1" s="136" t="s">
        <v>5</v>
      </c>
      <c r="G1" s="135" t="s">
        <v>6</v>
      </c>
      <c r="H1" s="134" t="s">
        <v>7</v>
      </c>
      <c r="I1" s="93"/>
      <c r="J1" s="93"/>
      <c r="K1" s="93"/>
      <c r="L1" s="93"/>
      <c r="M1" s="93"/>
    </row>
    <row r="2" spans="1:13" x14ac:dyDescent="0.25">
      <c r="A2" s="128">
        <v>1</v>
      </c>
      <c r="B2" s="127" t="s">
        <v>771</v>
      </c>
      <c r="C2" s="126" t="s">
        <v>893</v>
      </c>
      <c r="D2" s="126" t="s">
        <v>892</v>
      </c>
      <c r="E2" s="126" t="s">
        <v>891</v>
      </c>
      <c r="F2" s="126" t="s">
        <v>890</v>
      </c>
      <c r="G2" s="125" t="s">
        <v>656</v>
      </c>
      <c r="H2" s="124"/>
    </row>
    <row r="3" spans="1:13" ht="32.25" thickBot="1" x14ac:dyDescent="0.3">
      <c r="A3" s="120"/>
      <c r="B3" s="119"/>
      <c r="C3" s="123"/>
      <c r="D3" s="123"/>
      <c r="E3" s="123"/>
      <c r="F3" s="123"/>
      <c r="G3" s="122" t="s">
        <v>766</v>
      </c>
      <c r="H3" s="129">
        <v>3</v>
      </c>
      <c r="K3" s="164"/>
    </row>
    <row r="4" spans="1:13" x14ac:dyDescent="0.25">
      <c r="A4" s="120"/>
      <c r="B4" s="119"/>
      <c r="C4" s="123"/>
      <c r="D4" s="123"/>
      <c r="E4" s="123"/>
      <c r="F4" s="123"/>
      <c r="G4" s="125" t="s">
        <v>654</v>
      </c>
      <c r="H4" s="124"/>
    </row>
    <row r="5" spans="1:13" ht="47.25" x14ac:dyDescent="0.25">
      <c r="A5" s="120"/>
      <c r="B5" s="119"/>
      <c r="C5" s="123"/>
      <c r="D5" s="123"/>
      <c r="E5" s="123"/>
      <c r="F5" s="123"/>
      <c r="G5" s="122" t="s">
        <v>764</v>
      </c>
      <c r="H5" s="129">
        <v>2</v>
      </c>
      <c r="K5" s="164"/>
    </row>
    <row r="6" spans="1:13" ht="16.5" thickBot="1" x14ac:dyDescent="0.3">
      <c r="A6" s="120"/>
      <c r="B6" s="119"/>
      <c r="C6" s="118"/>
      <c r="D6" s="118"/>
      <c r="E6" s="118"/>
      <c r="F6" s="118"/>
      <c r="G6" s="117" t="s">
        <v>17</v>
      </c>
      <c r="H6" s="116">
        <f>SUM(H5,H3)</f>
        <v>5</v>
      </c>
    </row>
    <row r="7" spans="1:13" ht="150" customHeight="1" thickBot="1" x14ac:dyDescent="0.3">
      <c r="A7" s="115"/>
      <c r="B7" s="114"/>
      <c r="C7" s="113" t="s">
        <v>889</v>
      </c>
      <c r="D7" s="113"/>
      <c r="E7" s="113"/>
      <c r="F7" s="112"/>
      <c r="G7" s="111"/>
      <c r="H7" s="110"/>
    </row>
    <row r="8" spans="1:13" x14ac:dyDescent="0.25">
      <c r="A8" s="128">
        <v>2</v>
      </c>
      <c r="B8" s="127" t="s">
        <v>732</v>
      </c>
      <c r="C8" s="126" t="s">
        <v>888</v>
      </c>
      <c r="D8" s="126" t="s">
        <v>887</v>
      </c>
      <c r="E8" s="126" t="s">
        <v>886</v>
      </c>
      <c r="F8" s="126" t="s">
        <v>885</v>
      </c>
      <c r="G8" s="125" t="s">
        <v>727</v>
      </c>
      <c r="H8" s="124"/>
    </row>
    <row r="9" spans="1:13" ht="32.25" thickBot="1" x14ac:dyDescent="0.3">
      <c r="A9" s="120"/>
      <c r="B9" s="119"/>
      <c r="C9" s="123"/>
      <c r="D9" s="123"/>
      <c r="E9" s="123"/>
      <c r="F9" s="123"/>
      <c r="G9" s="122" t="s">
        <v>724</v>
      </c>
      <c r="H9" s="129">
        <v>1</v>
      </c>
      <c r="K9" s="164"/>
    </row>
    <row r="10" spans="1:13" x14ac:dyDescent="0.25">
      <c r="A10" s="120"/>
      <c r="B10" s="119"/>
      <c r="C10" s="123"/>
      <c r="D10" s="123"/>
      <c r="E10" s="123"/>
      <c r="F10" s="123"/>
      <c r="G10" s="125" t="s">
        <v>656</v>
      </c>
      <c r="H10" s="124"/>
    </row>
    <row r="11" spans="1:13" ht="32.25" thickBot="1" x14ac:dyDescent="0.3">
      <c r="A11" s="120"/>
      <c r="B11" s="119"/>
      <c r="C11" s="123"/>
      <c r="D11" s="123"/>
      <c r="E11" s="123"/>
      <c r="F11" s="123"/>
      <c r="G11" s="122" t="s">
        <v>655</v>
      </c>
      <c r="H11" s="129">
        <v>2</v>
      </c>
      <c r="K11" s="164"/>
    </row>
    <row r="12" spans="1:13" x14ac:dyDescent="0.25">
      <c r="A12" s="120"/>
      <c r="B12" s="119"/>
      <c r="C12" s="123"/>
      <c r="D12" s="123"/>
      <c r="E12" s="123"/>
      <c r="F12" s="123"/>
      <c r="G12" s="125" t="s">
        <v>654</v>
      </c>
      <c r="H12" s="124"/>
    </row>
    <row r="13" spans="1:13" ht="47.25" x14ac:dyDescent="0.25">
      <c r="A13" s="120"/>
      <c r="B13" s="119"/>
      <c r="C13" s="123"/>
      <c r="D13" s="123"/>
      <c r="E13" s="123"/>
      <c r="F13" s="123"/>
      <c r="G13" s="122" t="s">
        <v>653</v>
      </c>
      <c r="H13" s="129">
        <v>1</v>
      </c>
      <c r="K13" s="164"/>
    </row>
    <row r="14" spans="1:13" ht="147" customHeight="1" thickBot="1" x14ac:dyDescent="0.3">
      <c r="A14" s="120"/>
      <c r="B14" s="119"/>
      <c r="C14" s="118"/>
      <c r="D14" s="118"/>
      <c r="E14" s="118"/>
      <c r="F14" s="118"/>
      <c r="G14" s="117" t="s">
        <v>17</v>
      </c>
      <c r="H14" s="116">
        <f>SUM(H13,H11,H9)</f>
        <v>4</v>
      </c>
    </row>
    <row r="15" spans="1:13" ht="150" customHeight="1" thickBot="1" x14ac:dyDescent="0.3">
      <c r="A15" s="115"/>
      <c r="B15" s="114"/>
      <c r="C15" s="130" t="s">
        <v>884</v>
      </c>
      <c r="D15" s="113"/>
      <c r="E15" s="113"/>
      <c r="F15" s="112"/>
      <c r="G15" s="111"/>
      <c r="H15" s="110"/>
    </row>
    <row r="16" spans="1:13" x14ac:dyDescent="0.25">
      <c r="A16" s="128">
        <v>3</v>
      </c>
      <c r="B16" s="127" t="s">
        <v>732</v>
      </c>
      <c r="C16" s="126" t="s">
        <v>883</v>
      </c>
      <c r="D16" s="126" t="s">
        <v>882</v>
      </c>
      <c r="E16" s="126" t="s">
        <v>881</v>
      </c>
      <c r="F16" s="126" t="s">
        <v>880</v>
      </c>
      <c r="G16" s="125" t="s">
        <v>681</v>
      </c>
      <c r="H16" s="124"/>
    </row>
    <row r="17" spans="1:11" ht="31.5" x14ac:dyDescent="0.25">
      <c r="A17" s="120"/>
      <c r="B17" s="119"/>
      <c r="C17" s="123"/>
      <c r="D17" s="123"/>
      <c r="E17" s="123"/>
      <c r="F17" s="123"/>
      <c r="G17" s="122" t="s">
        <v>680</v>
      </c>
      <c r="H17" s="129">
        <v>1</v>
      </c>
    </row>
    <row r="18" spans="1:11" ht="31.5" x14ac:dyDescent="0.25">
      <c r="A18" s="120"/>
      <c r="B18" s="119"/>
      <c r="C18" s="123"/>
      <c r="D18" s="123"/>
      <c r="E18" s="123"/>
      <c r="F18" s="123"/>
      <c r="G18" s="122" t="s">
        <v>703</v>
      </c>
      <c r="H18" s="129">
        <v>1</v>
      </c>
      <c r="K18" s="164"/>
    </row>
    <row r="19" spans="1:11" ht="141" customHeight="1" thickBot="1" x14ac:dyDescent="0.3">
      <c r="A19" s="120"/>
      <c r="B19" s="119"/>
      <c r="C19" s="118"/>
      <c r="D19" s="118"/>
      <c r="E19" s="118"/>
      <c r="F19" s="118"/>
      <c r="G19" s="117" t="s">
        <v>17</v>
      </c>
      <c r="H19" s="116">
        <f>SUM(H17:H18)</f>
        <v>2</v>
      </c>
    </row>
    <row r="20" spans="1:11" ht="150" customHeight="1" thickBot="1" x14ac:dyDescent="0.3">
      <c r="A20" s="115"/>
      <c r="B20" s="114"/>
      <c r="C20" s="113" t="s">
        <v>879</v>
      </c>
      <c r="D20" s="113"/>
      <c r="E20" s="113"/>
      <c r="F20" s="112"/>
      <c r="G20" s="111"/>
      <c r="H20" s="110"/>
    </row>
    <row r="21" spans="1:11" x14ac:dyDescent="0.25">
      <c r="A21" s="128">
        <v>4</v>
      </c>
      <c r="B21" s="127" t="s">
        <v>732</v>
      </c>
      <c r="C21" s="126" t="s">
        <v>878</v>
      </c>
      <c r="D21" s="126" t="s">
        <v>877</v>
      </c>
      <c r="E21" s="126" t="s">
        <v>876</v>
      </c>
      <c r="F21" s="126" t="s">
        <v>875</v>
      </c>
      <c r="G21" s="125" t="s">
        <v>874</v>
      </c>
      <c r="H21" s="124"/>
    </row>
    <row r="22" spans="1:11" ht="31.5" x14ac:dyDescent="0.25">
      <c r="A22" s="120"/>
      <c r="B22" s="119"/>
      <c r="C22" s="123"/>
      <c r="D22" s="123"/>
      <c r="E22" s="123"/>
      <c r="F22" s="123"/>
      <c r="G22" s="122" t="s">
        <v>873</v>
      </c>
      <c r="H22" s="129">
        <v>3</v>
      </c>
    </row>
    <row r="23" spans="1:11" x14ac:dyDescent="0.25">
      <c r="A23" s="120"/>
      <c r="B23" s="119"/>
      <c r="C23" s="123"/>
      <c r="D23" s="123"/>
      <c r="E23" s="123"/>
      <c r="F23" s="123"/>
      <c r="G23" s="122" t="s">
        <v>872</v>
      </c>
      <c r="H23" s="129">
        <v>3</v>
      </c>
    </row>
    <row r="24" spans="1:11" ht="32.25" thickBot="1" x14ac:dyDescent="0.3">
      <c r="A24" s="120"/>
      <c r="B24" s="119"/>
      <c r="C24" s="123"/>
      <c r="D24" s="123"/>
      <c r="E24" s="123"/>
      <c r="F24" s="123"/>
      <c r="G24" s="122" t="s">
        <v>871</v>
      </c>
      <c r="H24" s="129">
        <v>3</v>
      </c>
    </row>
    <row r="25" spans="1:11" x14ac:dyDescent="0.25">
      <c r="A25" s="120"/>
      <c r="B25" s="119"/>
      <c r="C25" s="123"/>
      <c r="D25" s="123"/>
      <c r="E25" s="123"/>
      <c r="F25" s="123"/>
      <c r="G25" s="125" t="s">
        <v>795</v>
      </c>
      <c r="H25" s="124"/>
    </row>
    <row r="26" spans="1:11" x14ac:dyDescent="0.25">
      <c r="A26" s="120"/>
      <c r="B26" s="119"/>
      <c r="C26" s="123"/>
      <c r="D26" s="123"/>
      <c r="E26" s="123"/>
      <c r="F26" s="123"/>
      <c r="G26" s="122" t="s">
        <v>864</v>
      </c>
      <c r="H26" s="129">
        <v>2</v>
      </c>
      <c r="K26" s="164"/>
    </row>
    <row r="27" spans="1:11" ht="63" x14ac:dyDescent="0.25">
      <c r="A27" s="120"/>
      <c r="B27" s="119"/>
      <c r="C27" s="123"/>
      <c r="D27" s="123"/>
      <c r="E27" s="123"/>
      <c r="F27" s="123"/>
      <c r="G27" s="122" t="s">
        <v>794</v>
      </c>
      <c r="H27" s="129">
        <v>1</v>
      </c>
      <c r="K27" s="164"/>
    </row>
    <row r="28" spans="1:11" ht="16.5" thickBot="1" x14ac:dyDescent="0.3">
      <c r="A28" s="120"/>
      <c r="B28" s="119"/>
      <c r="C28" s="118"/>
      <c r="D28" s="118"/>
      <c r="E28" s="118"/>
      <c r="F28" s="118"/>
      <c r="G28" s="117" t="s">
        <v>17</v>
      </c>
      <c r="H28" s="116">
        <f>SUM(H26:H27,H24,H23,H22)</f>
        <v>12</v>
      </c>
    </row>
    <row r="29" spans="1:11" ht="150" customHeight="1" thickBot="1" x14ac:dyDescent="0.3">
      <c r="A29" s="115"/>
      <c r="B29" s="114"/>
      <c r="C29" s="113" t="s">
        <v>870</v>
      </c>
      <c r="D29" s="113"/>
      <c r="E29" s="113"/>
      <c r="F29" s="112"/>
      <c r="G29" s="111"/>
      <c r="H29" s="110"/>
    </row>
    <row r="30" spans="1:11" x14ac:dyDescent="0.25">
      <c r="A30" s="128">
        <v>5</v>
      </c>
      <c r="B30" s="127" t="s">
        <v>732</v>
      </c>
      <c r="C30" s="126" t="s">
        <v>869</v>
      </c>
      <c r="D30" s="126" t="s">
        <v>868</v>
      </c>
      <c r="E30" s="126" t="s">
        <v>867</v>
      </c>
      <c r="F30" s="126" t="s">
        <v>866</v>
      </c>
      <c r="G30" s="125" t="s">
        <v>795</v>
      </c>
      <c r="H30" s="124"/>
    </row>
    <row r="31" spans="1:11" ht="31.5" x14ac:dyDescent="0.25">
      <c r="A31" s="120"/>
      <c r="B31" s="119"/>
      <c r="C31" s="123"/>
      <c r="D31" s="123"/>
      <c r="E31" s="123"/>
      <c r="F31" s="123"/>
      <c r="G31" s="122" t="s">
        <v>865</v>
      </c>
      <c r="H31" s="129">
        <v>4</v>
      </c>
      <c r="K31" s="164"/>
    </row>
    <row r="32" spans="1:11" x14ac:dyDescent="0.25">
      <c r="A32" s="120"/>
      <c r="B32" s="119"/>
      <c r="C32" s="123"/>
      <c r="D32" s="123"/>
      <c r="E32" s="123"/>
      <c r="F32" s="123"/>
      <c r="G32" s="122" t="s">
        <v>864</v>
      </c>
      <c r="H32" s="129">
        <v>5</v>
      </c>
    </row>
    <row r="33" spans="1:11" ht="63" x14ac:dyDescent="0.25">
      <c r="A33" s="120"/>
      <c r="B33" s="119"/>
      <c r="C33" s="123"/>
      <c r="D33" s="123"/>
      <c r="E33" s="123"/>
      <c r="F33" s="123"/>
      <c r="G33" s="122" t="s">
        <v>863</v>
      </c>
      <c r="H33" s="129">
        <v>4</v>
      </c>
      <c r="K33" s="164"/>
    </row>
    <row r="34" spans="1:11" ht="108" customHeight="1" thickBot="1" x14ac:dyDescent="0.3">
      <c r="A34" s="120"/>
      <c r="B34" s="119"/>
      <c r="C34" s="118"/>
      <c r="D34" s="118"/>
      <c r="E34" s="118"/>
      <c r="F34" s="118"/>
      <c r="G34" s="117" t="s">
        <v>17</v>
      </c>
      <c r="H34" s="116">
        <f>SUM(H31:H33)</f>
        <v>13</v>
      </c>
    </row>
    <row r="35" spans="1:11" ht="150" customHeight="1" thickBot="1" x14ac:dyDescent="0.3">
      <c r="A35" s="115"/>
      <c r="B35" s="114"/>
      <c r="C35" s="113" t="s">
        <v>862</v>
      </c>
      <c r="D35" s="113"/>
      <c r="E35" s="113"/>
      <c r="F35" s="112"/>
      <c r="G35" s="111"/>
      <c r="H35" s="110"/>
    </row>
    <row r="36" spans="1:11" x14ac:dyDescent="0.25">
      <c r="A36" s="128">
        <v>6</v>
      </c>
      <c r="B36" s="127" t="s">
        <v>661</v>
      </c>
      <c r="C36" s="126" t="s">
        <v>861</v>
      </c>
      <c r="D36" s="126" t="s">
        <v>860</v>
      </c>
      <c r="E36" s="126" t="s">
        <v>859</v>
      </c>
      <c r="F36" s="126" t="s">
        <v>858</v>
      </c>
      <c r="G36" s="125" t="s">
        <v>857</v>
      </c>
      <c r="H36" s="124"/>
    </row>
    <row r="37" spans="1:11" x14ac:dyDescent="0.25">
      <c r="A37" s="120"/>
      <c r="B37" s="119"/>
      <c r="C37" s="123"/>
      <c r="D37" s="123"/>
      <c r="E37" s="123"/>
      <c r="F37" s="123"/>
      <c r="G37" s="122" t="s">
        <v>485</v>
      </c>
      <c r="H37" s="129">
        <v>10</v>
      </c>
    </row>
    <row r="38" spans="1:11" ht="31.5" x14ac:dyDescent="0.25">
      <c r="A38" s="120"/>
      <c r="B38" s="119"/>
      <c r="C38" s="123"/>
      <c r="D38" s="123"/>
      <c r="E38" s="123"/>
      <c r="F38" s="123"/>
      <c r="G38" s="122" t="s">
        <v>484</v>
      </c>
      <c r="H38" s="129">
        <v>10</v>
      </c>
    </row>
    <row r="39" spans="1:11" ht="31.5" x14ac:dyDescent="0.25">
      <c r="A39" s="120"/>
      <c r="B39" s="119"/>
      <c r="C39" s="123"/>
      <c r="D39" s="123"/>
      <c r="E39" s="123"/>
      <c r="F39" s="123"/>
      <c r="G39" s="122" t="s">
        <v>483</v>
      </c>
      <c r="H39" s="129">
        <v>10</v>
      </c>
    </row>
    <row r="40" spans="1:11" ht="48" thickBot="1" x14ac:dyDescent="0.3">
      <c r="A40" s="120"/>
      <c r="B40" s="119"/>
      <c r="C40" s="123"/>
      <c r="D40" s="123"/>
      <c r="E40" s="123"/>
      <c r="F40" s="123"/>
      <c r="G40" s="122" t="s">
        <v>856</v>
      </c>
      <c r="H40" s="129">
        <v>6</v>
      </c>
    </row>
    <row r="41" spans="1:11" x14ac:dyDescent="0.25">
      <c r="A41" s="120"/>
      <c r="B41" s="119"/>
      <c r="C41" s="123"/>
      <c r="D41" s="123"/>
      <c r="E41" s="123"/>
      <c r="F41" s="123"/>
      <c r="G41" s="125" t="s">
        <v>855</v>
      </c>
      <c r="H41" s="124"/>
    </row>
    <row r="42" spans="1:11" ht="78.75" x14ac:dyDescent="0.25">
      <c r="A42" s="120"/>
      <c r="B42" s="119"/>
      <c r="C42" s="123"/>
      <c r="D42" s="123"/>
      <c r="E42" s="123"/>
      <c r="F42" s="123"/>
      <c r="G42" s="122" t="s">
        <v>854</v>
      </c>
      <c r="H42" s="129">
        <v>12</v>
      </c>
    </row>
    <row r="43" spans="1:11" ht="63" x14ac:dyDescent="0.25">
      <c r="A43" s="120"/>
      <c r="B43" s="119"/>
      <c r="C43" s="123"/>
      <c r="D43" s="123"/>
      <c r="E43" s="123"/>
      <c r="F43" s="123"/>
      <c r="G43" s="122" t="s">
        <v>853</v>
      </c>
      <c r="H43" s="129">
        <v>12</v>
      </c>
    </row>
    <row r="44" spans="1:11" ht="31.5" x14ac:dyDescent="0.25">
      <c r="A44" s="120"/>
      <c r="B44" s="119"/>
      <c r="C44" s="123"/>
      <c r="D44" s="123"/>
      <c r="E44" s="123"/>
      <c r="F44" s="123"/>
      <c r="G44" s="122" t="s">
        <v>852</v>
      </c>
      <c r="H44" s="129">
        <v>12</v>
      </c>
    </row>
    <row r="45" spans="1:11" ht="63" x14ac:dyDescent="0.25">
      <c r="A45" s="120"/>
      <c r="B45" s="119"/>
      <c r="C45" s="123"/>
      <c r="D45" s="123"/>
      <c r="E45" s="123"/>
      <c r="F45" s="123"/>
      <c r="G45" s="122" t="s">
        <v>851</v>
      </c>
      <c r="H45" s="129">
        <v>5</v>
      </c>
    </row>
    <row r="46" spans="1:11" ht="63" x14ac:dyDescent="0.25">
      <c r="A46" s="120"/>
      <c r="B46" s="119"/>
      <c r="C46" s="123"/>
      <c r="D46" s="123"/>
      <c r="E46" s="123"/>
      <c r="F46" s="123"/>
      <c r="G46" s="122" t="s">
        <v>850</v>
      </c>
      <c r="H46" s="129">
        <v>5</v>
      </c>
    </row>
    <row r="47" spans="1:11" ht="47.25" x14ac:dyDescent="0.25">
      <c r="A47" s="120"/>
      <c r="B47" s="119"/>
      <c r="C47" s="123"/>
      <c r="D47" s="123"/>
      <c r="E47" s="123"/>
      <c r="F47" s="123"/>
      <c r="G47" s="122" t="s">
        <v>849</v>
      </c>
      <c r="H47" s="129">
        <v>5</v>
      </c>
    </row>
    <row r="48" spans="1:11" x14ac:dyDescent="0.25">
      <c r="A48" s="120"/>
      <c r="B48" s="119"/>
      <c r="C48" s="123"/>
      <c r="D48" s="123"/>
      <c r="E48" s="123"/>
      <c r="F48" s="123"/>
      <c r="G48" s="122" t="s">
        <v>848</v>
      </c>
      <c r="H48" s="129">
        <v>8</v>
      </c>
    </row>
    <row r="49" spans="1:11" ht="31.5" x14ac:dyDescent="0.25">
      <c r="A49" s="120"/>
      <c r="B49" s="119"/>
      <c r="C49" s="123"/>
      <c r="D49" s="123"/>
      <c r="E49" s="123"/>
      <c r="F49" s="123"/>
      <c r="G49" s="122" t="s">
        <v>847</v>
      </c>
      <c r="H49" s="129">
        <v>4</v>
      </c>
    </row>
    <row r="50" spans="1:11" ht="47.25" x14ac:dyDescent="0.25">
      <c r="A50" s="120"/>
      <c r="B50" s="119"/>
      <c r="C50" s="123"/>
      <c r="D50" s="123"/>
      <c r="E50" s="123"/>
      <c r="F50" s="123"/>
      <c r="G50" s="122" t="s">
        <v>846</v>
      </c>
      <c r="H50" s="129">
        <v>5</v>
      </c>
    </row>
    <row r="51" spans="1:11" ht="32.25" thickBot="1" x14ac:dyDescent="0.3">
      <c r="A51" s="120"/>
      <c r="B51" s="119"/>
      <c r="C51" s="123"/>
      <c r="D51" s="123"/>
      <c r="E51" s="123"/>
      <c r="F51" s="123"/>
      <c r="G51" s="122" t="s">
        <v>845</v>
      </c>
      <c r="H51" s="129">
        <v>4</v>
      </c>
    </row>
    <row r="52" spans="1:11" x14ac:dyDescent="0.25">
      <c r="A52" s="120"/>
      <c r="B52" s="119"/>
      <c r="C52" s="123"/>
      <c r="D52" s="123"/>
      <c r="E52" s="123"/>
      <c r="F52" s="123"/>
      <c r="G52" s="125" t="s">
        <v>795</v>
      </c>
      <c r="H52" s="124"/>
    </row>
    <row r="53" spans="1:11" ht="63" x14ac:dyDescent="0.25">
      <c r="A53" s="120"/>
      <c r="B53" s="119"/>
      <c r="C53" s="123"/>
      <c r="D53" s="123"/>
      <c r="E53" s="123"/>
      <c r="F53" s="123"/>
      <c r="G53" s="122" t="s">
        <v>794</v>
      </c>
      <c r="H53" s="129">
        <v>1</v>
      </c>
    </row>
    <row r="54" spans="1:11" ht="16.5" thickBot="1" x14ac:dyDescent="0.3">
      <c r="A54" s="120"/>
      <c r="B54" s="119"/>
      <c r="C54" s="118"/>
      <c r="D54" s="118"/>
      <c r="E54" s="118"/>
      <c r="F54" s="118"/>
      <c r="G54" s="117" t="s">
        <v>17</v>
      </c>
      <c r="H54" s="116">
        <f>SUM(H37:H53)</f>
        <v>109</v>
      </c>
    </row>
    <row r="55" spans="1:11" ht="150" customHeight="1" thickBot="1" x14ac:dyDescent="0.3">
      <c r="A55" s="115"/>
      <c r="B55" s="114"/>
      <c r="C55" s="113" t="s">
        <v>844</v>
      </c>
      <c r="D55" s="113"/>
      <c r="E55" s="113"/>
      <c r="F55" s="112"/>
      <c r="G55" s="111"/>
      <c r="H55" s="110"/>
    </row>
    <row r="56" spans="1:11" ht="15.75" customHeight="1" x14ac:dyDescent="0.25">
      <c r="A56" s="128">
        <v>7</v>
      </c>
      <c r="B56" s="127" t="s">
        <v>833</v>
      </c>
      <c r="C56" s="126" t="s">
        <v>843</v>
      </c>
      <c r="D56" s="126" t="s">
        <v>842</v>
      </c>
      <c r="E56" s="126" t="s">
        <v>830</v>
      </c>
      <c r="F56" s="126" t="s">
        <v>841</v>
      </c>
      <c r="G56" s="125" t="s">
        <v>840</v>
      </c>
      <c r="H56" s="124"/>
    </row>
    <row r="57" spans="1:11" ht="31.5" x14ac:dyDescent="0.25">
      <c r="A57" s="120"/>
      <c r="B57" s="119"/>
      <c r="C57" s="123"/>
      <c r="D57" s="123"/>
      <c r="E57" s="123"/>
      <c r="F57" s="123"/>
      <c r="G57" s="122" t="s">
        <v>838</v>
      </c>
      <c r="H57" s="129">
        <v>1</v>
      </c>
    </row>
    <row r="58" spans="1:11" ht="47.25" x14ac:dyDescent="0.25">
      <c r="A58" s="120"/>
      <c r="B58" s="119"/>
      <c r="C58" s="123"/>
      <c r="D58" s="123"/>
      <c r="E58" s="123"/>
      <c r="F58" s="123"/>
      <c r="G58" s="122" t="s">
        <v>839</v>
      </c>
      <c r="H58" s="129">
        <v>9</v>
      </c>
    </row>
    <row r="59" spans="1:11" ht="31.5" x14ac:dyDescent="0.25">
      <c r="A59" s="120"/>
      <c r="B59" s="119"/>
      <c r="C59" s="123"/>
      <c r="D59" s="123"/>
      <c r="E59" s="123"/>
      <c r="F59" s="123"/>
      <c r="G59" s="122" t="s">
        <v>838</v>
      </c>
      <c r="H59" s="129">
        <v>2</v>
      </c>
    </row>
    <row r="60" spans="1:11" ht="63" x14ac:dyDescent="0.25">
      <c r="A60" s="120"/>
      <c r="B60" s="119"/>
      <c r="C60" s="123"/>
      <c r="D60" s="123"/>
      <c r="E60" s="123"/>
      <c r="F60" s="123"/>
      <c r="G60" s="122" t="s">
        <v>837</v>
      </c>
      <c r="H60" s="129">
        <v>5</v>
      </c>
    </row>
    <row r="61" spans="1:11" ht="16.5" thickBot="1" x14ac:dyDescent="0.3">
      <c r="A61" s="120"/>
      <c r="B61" s="119"/>
      <c r="C61" s="123"/>
      <c r="D61" s="123"/>
      <c r="E61" s="123"/>
      <c r="F61" s="123"/>
      <c r="G61" s="122" t="s">
        <v>836</v>
      </c>
      <c r="H61" s="129">
        <v>1</v>
      </c>
    </row>
    <row r="62" spans="1:11" x14ac:dyDescent="0.25">
      <c r="A62" s="120"/>
      <c r="B62" s="119"/>
      <c r="C62" s="123"/>
      <c r="D62" s="123"/>
      <c r="E62" s="123"/>
      <c r="F62" s="123"/>
      <c r="G62" s="125" t="s">
        <v>681</v>
      </c>
      <c r="H62" s="124"/>
    </row>
    <row r="63" spans="1:11" ht="31.5" x14ac:dyDescent="0.25">
      <c r="A63" s="120"/>
      <c r="B63" s="119"/>
      <c r="C63" s="123"/>
      <c r="D63" s="123"/>
      <c r="E63" s="123"/>
      <c r="F63" s="123"/>
      <c r="G63" s="122" t="s">
        <v>703</v>
      </c>
      <c r="H63" s="129">
        <v>1</v>
      </c>
    </row>
    <row r="64" spans="1:11" x14ac:dyDescent="0.25">
      <c r="A64" s="120"/>
      <c r="B64" s="119"/>
      <c r="C64" s="123"/>
      <c r="D64" s="123"/>
      <c r="E64" s="123"/>
      <c r="F64" s="123"/>
      <c r="G64" s="122" t="s">
        <v>779</v>
      </c>
      <c r="H64" s="129">
        <v>2</v>
      </c>
      <c r="K64" s="164"/>
    </row>
    <row r="65" spans="1:11" x14ac:dyDescent="0.25">
      <c r="A65" s="120"/>
      <c r="B65" s="119"/>
      <c r="C65" s="123"/>
      <c r="D65" s="123"/>
      <c r="E65" s="123"/>
      <c r="F65" s="123"/>
      <c r="G65" s="122" t="s">
        <v>835</v>
      </c>
      <c r="H65" s="129">
        <v>5</v>
      </c>
      <c r="K65" s="164"/>
    </row>
    <row r="66" spans="1:11" x14ac:dyDescent="0.25">
      <c r="A66" s="120"/>
      <c r="B66" s="119"/>
      <c r="C66" s="123"/>
      <c r="D66" s="123"/>
      <c r="E66" s="123"/>
      <c r="F66" s="123"/>
      <c r="G66" s="122" t="s">
        <v>823</v>
      </c>
      <c r="H66" s="129">
        <v>1</v>
      </c>
      <c r="K66" s="164"/>
    </row>
    <row r="67" spans="1:11" ht="105.75" customHeight="1" thickBot="1" x14ac:dyDescent="0.3">
      <c r="A67" s="120"/>
      <c r="B67" s="119"/>
      <c r="C67" s="118"/>
      <c r="D67" s="118"/>
      <c r="E67" s="118"/>
      <c r="F67" s="118"/>
      <c r="G67" s="117" t="s">
        <v>17</v>
      </c>
      <c r="H67" s="116">
        <f>SUM(H57:H66)</f>
        <v>27</v>
      </c>
    </row>
    <row r="68" spans="1:11" ht="150" customHeight="1" thickBot="1" x14ac:dyDescent="0.3">
      <c r="A68" s="115"/>
      <c r="B68" s="114"/>
      <c r="C68" s="113" t="s">
        <v>834</v>
      </c>
      <c r="D68" s="113"/>
      <c r="E68" s="113"/>
      <c r="F68" s="112"/>
      <c r="G68" s="111"/>
      <c r="H68" s="110"/>
    </row>
    <row r="69" spans="1:11" x14ac:dyDescent="0.25">
      <c r="A69" s="128">
        <v>8</v>
      </c>
      <c r="B69" s="127" t="s">
        <v>833</v>
      </c>
      <c r="C69" s="126" t="s">
        <v>832</v>
      </c>
      <c r="D69" s="126" t="s">
        <v>831</v>
      </c>
      <c r="E69" s="170" t="s">
        <v>830</v>
      </c>
      <c r="F69" s="126" t="s">
        <v>829</v>
      </c>
      <c r="G69" s="125" t="s">
        <v>681</v>
      </c>
      <c r="H69" s="124"/>
    </row>
    <row r="70" spans="1:11" ht="31.5" x14ac:dyDescent="0.25">
      <c r="A70" s="120"/>
      <c r="B70" s="119"/>
      <c r="C70" s="123"/>
      <c r="D70" s="123"/>
      <c r="E70" s="169"/>
      <c r="F70" s="123"/>
      <c r="G70" s="122" t="s">
        <v>680</v>
      </c>
      <c r="H70" s="129">
        <v>1</v>
      </c>
    </row>
    <row r="71" spans="1:11" ht="31.5" x14ac:dyDescent="0.25">
      <c r="A71" s="120"/>
      <c r="B71" s="119"/>
      <c r="C71" s="123"/>
      <c r="D71" s="123"/>
      <c r="E71" s="169"/>
      <c r="F71" s="123"/>
      <c r="G71" s="122" t="s">
        <v>689</v>
      </c>
      <c r="H71" s="129">
        <v>1</v>
      </c>
      <c r="K71" s="164"/>
    </row>
    <row r="72" spans="1:11" x14ac:dyDescent="0.25">
      <c r="A72" s="120"/>
      <c r="B72" s="119"/>
      <c r="C72" s="123"/>
      <c r="D72" s="123"/>
      <c r="E72" s="169"/>
      <c r="F72" s="123"/>
      <c r="G72" s="122" t="s">
        <v>779</v>
      </c>
      <c r="H72" s="129">
        <v>1</v>
      </c>
    </row>
    <row r="73" spans="1:11" x14ac:dyDescent="0.25">
      <c r="A73" s="120"/>
      <c r="B73" s="119"/>
      <c r="C73" s="123"/>
      <c r="D73" s="123"/>
      <c r="E73" s="169"/>
      <c r="F73" s="123"/>
      <c r="G73" s="122" t="s">
        <v>823</v>
      </c>
      <c r="H73" s="129">
        <v>1</v>
      </c>
    </row>
    <row r="74" spans="1:11" ht="141" customHeight="1" thickBot="1" x14ac:dyDescent="0.3">
      <c r="A74" s="120"/>
      <c r="B74" s="119"/>
      <c r="C74" s="118"/>
      <c r="D74" s="118"/>
      <c r="E74" s="168"/>
      <c r="F74" s="118"/>
      <c r="G74" s="117" t="s">
        <v>17</v>
      </c>
      <c r="H74" s="116">
        <f>SUM(H70:H73)</f>
        <v>4</v>
      </c>
    </row>
    <row r="75" spans="1:11" ht="150" customHeight="1" thickBot="1" x14ac:dyDescent="0.3">
      <c r="A75" s="115"/>
      <c r="B75" s="114"/>
      <c r="C75" s="113" t="s">
        <v>828</v>
      </c>
      <c r="D75" s="113"/>
      <c r="E75" s="113"/>
      <c r="F75" s="112"/>
      <c r="G75" s="111"/>
      <c r="H75" s="110"/>
    </row>
    <row r="76" spans="1:11" x14ac:dyDescent="0.25">
      <c r="A76" s="128">
        <v>9</v>
      </c>
      <c r="B76" s="127" t="s">
        <v>751</v>
      </c>
      <c r="C76" s="126" t="s">
        <v>827</v>
      </c>
      <c r="D76" s="126" t="s">
        <v>826</v>
      </c>
      <c r="E76" s="126" t="s">
        <v>825</v>
      </c>
      <c r="F76" s="126" t="s">
        <v>824</v>
      </c>
      <c r="G76" s="125" t="s">
        <v>681</v>
      </c>
      <c r="H76" s="124"/>
      <c r="I76" s="164"/>
    </row>
    <row r="77" spans="1:11" ht="31.5" x14ac:dyDescent="0.25">
      <c r="A77" s="120"/>
      <c r="B77" s="119"/>
      <c r="C77" s="123"/>
      <c r="D77" s="123"/>
      <c r="E77" s="123"/>
      <c r="F77" s="123"/>
      <c r="G77" s="122" t="s">
        <v>680</v>
      </c>
      <c r="H77" s="129">
        <v>1</v>
      </c>
    </row>
    <row r="78" spans="1:11" ht="31.5" x14ac:dyDescent="0.25">
      <c r="A78" s="120"/>
      <c r="B78" s="119"/>
      <c r="C78" s="123"/>
      <c r="D78" s="123"/>
      <c r="E78" s="123"/>
      <c r="F78" s="123"/>
      <c r="G78" s="122" t="s">
        <v>703</v>
      </c>
      <c r="H78" s="129">
        <v>1</v>
      </c>
    </row>
    <row r="79" spans="1:11" ht="16.5" thickBot="1" x14ac:dyDescent="0.3">
      <c r="A79" s="120"/>
      <c r="B79" s="119"/>
      <c r="C79" s="123"/>
      <c r="D79" s="123"/>
      <c r="E79" s="123"/>
      <c r="F79" s="123"/>
      <c r="G79" s="122" t="s">
        <v>823</v>
      </c>
      <c r="H79" s="129">
        <v>3</v>
      </c>
    </row>
    <row r="80" spans="1:11" x14ac:dyDescent="0.25">
      <c r="A80" s="120"/>
      <c r="B80" s="119"/>
      <c r="C80" s="123"/>
      <c r="D80" s="123"/>
      <c r="E80" s="123"/>
      <c r="F80" s="123"/>
      <c r="G80" s="125" t="s">
        <v>656</v>
      </c>
      <c r="H80" s="124"/>
    </row>
    <row r="81" spans="1:11" ht="32.25" thickBot="1" x14ac:dyDescent="0.3">
      <c r="A81" s="120"/>
      <c r="B81" s="119"/>
      <c r="C81" s="123"/>
      <c r="D81" s="123"/>
      <c r="E81" s="123"/>
      <c r="F81" s="123"/>
      <c r="G81" s="122" t="s">
        <v>655</v>
      </c>
      <c r="H81" s="129">
        <v>2</v>
      </c>
    </row>
    <row r="82" spans="1:11" x14ac:dyDescent="0.25">
      <c r="A82" s="120"/>
      <c r="B82" s="119"/>
      <c r="C82" s="123"/>
      <c r="D82" s="123"/>
      <c r="E82" s="123"/>
      <c r="F82" s="123"/>
      <c r="G82" s="125" t="s">
        <v>654</v>
      </c>
      <c r="H82" s="124"/>
    </row>
    <row r="83" spans="1:11" ht="47.25" x14ac:dyDescent="0.25">
      <c r="A83" s="120"/>
      <c r="B83" s="119"/>
      <c r="C83" s="123"/>
      <c r="D83" s="123"/>
      <c r="E83" s="123"/>
      <c r="F83" s="123"/>
      <c r="G83" s="122" t="s">
        <v>653</v>
      </c>
      <c r="H83" s="129">
        <v>1</v>
      </c>
    </row>
    <row r="84" spans="1:11" ht="131.25" customHeight="1" thickBot="1" x14ac:dyDescent="0.3">
      <c r="A84" s="120"/>
      <c r="B84" s="119"/>
      <c r="C84" s="118"/>
      <c r="D84" s="118"/>
      <c r="E84" s="118"/>
      <c r="F84" s="118"/>
      <c r="G84" s="117" t="s">
        <v>17</v>
      </c>
      <c r="H84" s="116">
        <f>SUM(H77:H83)</f>
        <v>8</v>
      </c>
    </row>
    <row r="85" spans="1:11" ht="150" customHeight="1" thickBot="1" x14ac:dyDescent="0.3">
      <c r="A85" s="115"/>
      <c r="B85" s="114"/>
      <c r="C85" s="113" t="s">
        <v>822</v>
      </c>
      <c r="D85" s="113"/>
      <c r="E85" s="113"/>
      <c r="F85" s="112"/>
      <c r="G85" s="111"/>
      <c r="H85" s="110"/>
    </row>
    <row r="86" spans="1:11" x14ac:dyDescent="0.25">
      <c r="A86" s="128">
        <v>10</v>
      </c>
      <c r="B86" s="127" t="s">
        <v>771</v>
      </c>
      <c r="C86" s="126" t="s">
        <v>821</v>
      </c>
      <c r="D86" s="126" t="s">
        <v>820</v>
      </c>
      <c r="E86" s="126" t="s">
        <v>819</v>
      </c>
      <c r="F86" s="126" t="s">
        <v>818</v>
      </c>
      <c r="G86" s="125" t="s">
        <v>817</v>
      </c>
      <c r="H86" s="124"/>
    </row>
    <row r="87" spans="1:11" x14ac:dyDescent="0.25">
      <c r="A87" s="120"/>
      <c r="B87" s="119"/>
      <c r="C87" s="123"/>
      <c r="D87" s="123"/>
      <c r="E87" s="123"/>
      <c r="F87" s="123"/>
      <c r="G87" s="122" t="s">
        <v>816</v>
      </c>
      <c r="H87" s="129">
        <v>10</v>
      </c>
      <c r="I87" s="164"/>
    </row>
    <row r="88" spans="1:11" ht="31.5" x14ac:dyDescent="0.25">
      <c r="A88" s="120"/>
      <c r="B88" s="119"/>
      <c r="C88" s="123"/>
      <c r="D88" s="123"/>
      <c r="E88" s="123"/>
      <c r="F88" s="123"/>
      <c r="G88" s="122" t="s">
        <v>815</v>
      </c>
      <c r="H88" s="129">
        <v>15</v>
      </c>
      <c r="K88" s="164"/>
    </row>
    <row r="89" spans="1:11" ht="31.5" x14ac:dyDescent="0.25">
      <c r="A89" s="120"/>
      <c r="B89" s="119"/>
      <c r="C89" s="123"/>
      <c r="D89" s="123"/>
      <c r="E89" s="123"/>
      <c r="F89" s="123"/>
      <c r="G89" s="122" t="s">
        <v>814</v>
      </c>
      <c r="H89" s="129">
        <v>22</v>
      </c>
      <c r="K89" s="164"/>
    </row>
    <row r="90" spans="1:11" ht="47.25" x14ac:dyDescent="0.25">
      <c r="A90" s="120"/>
      <c r="B90" s="119"/>
      <c r="C90" s="123"/>
      <c r="D90" s="123"/>
      <c r="E90" s="123"/>
      <c r="F90" s="123"/>
      <c r="G90" s="122" t="s">
        <v>813</v>
      </c>
      <c r="H90" s="129">
        <v>22</v>
      </c>
      <c r="K90" s="164"/>
    </row>
    <row r="91" spans="1:11" ht="63.75" thickBot="1" x14ac:dyDescent="0.3">
      <c r="A91" s="120"/>
      <c r="B91" s="119"/>
      <c r="C91" s="123"/>
      <c r="D91" s="123"/>
      <c r="E91" s="123"/>
      <c r="F91" s="123"/>
      <c r="G91" s="122" t="s">
        <v>812</v>
      </c>
      <c r="H91" s="129">
        <v>12</v>
      </c>
      <c r="K91" s="164"/>
    </row>
    <row r="92" spans="1:11" x14ac:dyDescent="0.25">
      <c r="A92" s="120"/>
      <c r="B92" s="119"/>
      <c r="C92" s="123"/>
      <c r="D92" s="123"/>
      <c r="E92" s="123"/>
      <c r="F92" s="123"/>
      <c r="G92" s="125" t="s">
        <v>811</v>
      </c>
      <c r="H92" s="124"/>
      <c r="K92" s="164"/>
    </row>
    <row r="93" spans="1:11" ht="31.5" x14ac:dyDescent="0.25">
      <c r="A93" s="120"/>
      <c r="B93" s="119"/>
      <c r="C93" s="123"/>
      <c r="D93" s="123"/>
      <c r="E93" s="123"/>
      <c r="F93" s="123"/>
      <c r="G93" s="122" t="s">
        <v>810</v>
      </c>
      <c r="H93" s="129">
        <v>3</v>
      </c>
      <c r="K93" s="164"/>
    </row>
    <row r="94" spans="1:11" ht="31.5" x14ac:dyDescent="0.25">
      <c r="A94" s="120"/>
      <c r="B94" s="119"/>
      <c r="C94" s="123"/>
      <c r="D94" s="123"/>
      <c r="E94" s="123"/>
      <c r="F94" s="123"/>
      <c r="G94" s="122" t="s">
        <v>809</v>
      </c>
      <c r="H94" s="129">
        <v>2</v>
      </c>
      <c r="K94" s="164"/>
    </row>
    <row r="95" spans="1:11" ht="31.5" x14ac:dyDescent="0.25">
      <c r="A95" s="120"/>
      <c r="B95" s="119"/>
      <c r="C95" s="123"/>
      <c r="D95" s="123"/>
      <c r="E95" s="123"/>
      <c r="F95" s="123"/>
      <c r="G95" s="122" t="s">
        <v>808</v>
      </c>
      <c r="H95" s="129">
        <v>8</v>
      </c>
      <c r="K95" s="164"/>
    </row>
    <row r="96" spans="1:11" ht="31.5" x14ac:dyDescent="0.25">
      <c r="A96" s="120"/>
      <c r="B96" s="119"/>
      <c r="C96" s="123"/>
      <c r="D96" s="123"/>
      <c r="E96" s="123"/>
      <c r="F96" s="123"/>
      <c r="G96" s="122" t="s">
        <v>807</v>
      </c>
      <c r="H96" s="129">
        <v>3</v>
      </c>
      <c r="K96" s="164"/>
    </row>
    <row r="97" spans="1:11" ht="48" thickBot="1" x14ac:dyDescent="0.3">
      <c r="A97" s="120"/>
      <c r="B97" s="119"/>
      <c r="C97" s="123"/>
      <c r="D97" s="123"/>
      <c r="E97" s="123"/>
      <c r="F97" s="123"/>
      <c r="G97" s="122" t="s">
        <v>806</v>
      </c>
      <c r="H97" s="129">
        <v>2</v>
      </c>
      <c r="K97" s="164"/>
    </row>
    <row r="98" spans="1:11" x14ac:dyDescent="0.25">
      <c r="A98" s="120"/>
      <c r="B98" s="119"/>
      <c r="C98" s="123"/>
      <c r="D98" s="123"/>
      <c r="E98" s="123"/>
      <c r="F98" s="123"/>
      <c r="G98" s="125" t="s">
        <v>656</v>
      </c>
      <c r="H98" s="124"/>
    </row>
    <row r="99" spans="1:11" ht="31.5" x14ac:dyDescent="0.25">
      <c r="A99" s="120"/>
      <c r="B99" s="119"/>
      <c r="C99" s="123"/>
      <c r="D99" s="123"/>
      <c r="E99" s="123"/>
      <c r="F99" s="123"/>
      <c r="G99" s="122" t="s">
        <v>778</v>
      </c>
      <c r="H99" s="129">
        <v>16</v>
      </c>
    </row>
    <row r="100" spans="1:11" ht="32.25" thickBot="1" x14ac:dyDescent="0.3">
      <c r="A100" s="120"/>
      <c r="B100" s="119"/>
      <c r="C100" s="123"/>
      <c r="D100" s="123"/>
      <c r="E100" s="123"/>
      <c r="F100" s="123"/>
      <c r="G100" s="122" t="s">
        <v>655</v>
      </c>
      <c r="H100" s="129">
        <v>2</v>
      </c>
    </row>
    <row r="101" spans="1:11" x14ac:dyDescent="0.25">
      <c r="A101" s="120"/>
      <c r="B101" s="119"/>
      <c r="C101" s="123"/>
      <c r="D101" s="123"/>
      <c r="E101" s="123"/>
      <c r="F101" s="123"/>
      <c r="G101" s="125" t="s">
        <v>654</v>
      </c>
      <c r="H101" s="124"/>
    </row>
    <row r="102" spans="1:11" ht="47.25" x14ac:dyDescent="0.25">
      <c r="A102" s="120"/>
      <c r="B102" s="119"/>
      <c r="C102" s="123"/>
      <c r="D102" s="123"/>
      <c r="E102" s="123"/>
      <c r="F102" s="123"/>
      <c r="G102" s="122" t="s">
        <v>653</v>
      </c>
      <c r="H102" s="129">
        <v>1</v>
      </c>
    </row>
    <row r="103" spans="1:11" ht="16.5" thickBot="1" x14ac:dyDescent="0.3">
      <c r="A103" s="120"/>
      <c r="B103" s="119"/>
      <c r="C103" s="118"/>
      <c r="D103" s="118"/>
      <c r="E103" s="118"/>
      <c r="F103" s="118"/>
      <c r="G103" s="117" t="s">
        <v>17</v>
      </c>
      <c r="H103" s="116">
        <f>SUM(H87:H91,H93:H97,H99:H100,H102:H102)</f>
        <v>118</v>
      </c>
    </row>
    <row r="104" spans="1:11" ht="150" customHeight="1" thickBot="1" x14ac:dyDescent="0.3">
      <c r="A104" s="115"/>
      <c r="B104" s="114"/>
      <c r="C104" s="113" t="s">
        <v>805</v>
      </c>
      <c r="D104" s="113"/>
      <c r="E104" s="113"/>
      <c r="F104" s="112"/>
      <c r="G104" s="111"/>
      <c r="H104" s="110"/>
    </row>
    <row r="105" spans="1:11" x14ac:dyDescent="0.25">
      <c r="A105" s="128">
        <v>11</v>
      </c>
      <c r="B105" s="127" t="s">
        <v>686</v>
      </c>
      <c r="C105" s="126" t="s">
        <v>804</v>
      </c>
      <c r="D105" s="126" t="s">
        <v>803</v>
      </c>
      <c r="E105" s="126" t="s">
        <v>802</v>
      </c>
      <c r="F105" s="126" t="s">
        <v>801</v>
      </c>
      <c r="G105" s="125" t="s">
        <v>656</v>
      </c>
      <c r="H105" s="124"/>
    </row>
    <row r="106" spans="1:11" ht="32.25" thickBot="1" x14ac:dyDescent="0.3">
      <c r="A106" s="120"/>
      <c r="B106" s="119"/>
      <c r="C106" s="123"/>
      <c r="D106" s="123"/>
      <c r="E106" s="123"/>
      <c r="F106" s="123"/>
      <c r="G106" s="122" t="s">
        <v>766</v>
      </c>
      <c r="H106" s="129">
        <v>4</v>
      </c>
    </row>
    <row r="107" spans="1:11" x14ac:dyDescent="0.25">
      <c r="A107" s="120"/>
      <c r="B107" s="119"/>
      <c r="C107" s="123"/>
      <c r="D107" s="123"/>
      <c r="E107" s="123"/>
      <c r="F107" s="123"/>
      <c r="G107" s="125" t="s">
        <v>654</v>
      </c>
      <c r="H107" s="124"/>
    </row>
    <row r="108" spans="1:11" ht="47.25" x14ac:dyDescent="0.25">
      <c r="A108" s="120"/>
      <c r="B108" s="119"/>
      <c r="C108" s="123"/>
      <c r="D108" s="123"/>
      <c r="E108" s="123"/>
      <c r="F108" s="123"/>
      <c r="G108" s="122" t="s">
        <v>764</v>
      </c>
      <c r="H108" s="129">
        <v>2</v>
      </c>
    </row>
    <row r="109" spans="1:11" ht="16.5" thickBot="1" x14ac:dyDescent="0.3">
      <c r="A109" s="120"/>
      <c r="B109" s="119"/>
      <c r="C109" s="118"/>
      <c r="D109" s="118"/>
      <c r="E109" s="118"/>
      <c r="F109" s="118"/>
      <c r="G109" s="117" t="s">
        <v>17</v>
      </c>
      <c r="H109" s="116">
        <f>SUM(H106:H106,H108:H108)</f>
        <v>6</v>
      </c>
    </row>
    <row r="110" spans="1:11" ht="150" customHeight="1" thickBot="1" x14ac:dyDescent="0.3">
      <c r="A110" s="115"/>
      <c r="B110" s="114"/>
      <c r="C110" s="113" t="s">
        <v>800</v>
      </c>
      <c r="D110" s="113"/>
      <c r="E110" s="113"/>
      <c r="F110" s="112"/>
      <c r="G110" s="111"/>
      <c r="H110" s="110"/>
    </row>
    <row r="111" spans="1:11" x14ac:dyDescent="0.25">
      <c r="A111" s="128">
        <v>12</v>
      </c>
      <c r="B111" s="127" t="s">
        <v>686</v>
      </c>
      <c r="C111" s="126" t="s">
        <v>799</v>
      </c>
      <c r="D111" s="126" t="s">
        <v>798</v>
      </c>
      <c r="E111" s="126" t="s">
        <v>797</v>
      </c>
      <c r="F111" s="126" t="s">
        <v>796</v>
      </c>
      <c r="G111" s="125" t="s">
        <v>795</v>
      </c>
      <c r="H111" s="124"/>
    </row>
    <row r="112" spans="1:11" ht="63.75" thickBot="1" x14ac:dyDescent="0.3">
      <c r="A112" s="120"/>
      <c r="B112" s="119"/>
      <c r="C112" s="123"/>
      <c r="D112" s="123"/>
      <c r="E112" s="123"/>
      <c r="F112" s="123"/>
      <c r="G112" s="122" t="s">
        <v>794</v>
      </c>
      <c r="H112" s="129">
        <v>1</v>
      </c>
    </row>
    <row r="113" spans="1:11" x14ac:dyDescent="0.25">
      <c r="A113" s="120"/>
      <c r="B113" s="119"/>
      <c r="C113" s="123"/>
      <c r="D113" s="123"/>
      <c r="E113" s="123"/>
      <c r="F113" s="123"/>
      <c r="G113" s="125" t="s">
        <v>681</v>
      </c>
      <c r="H113" s="124"/>
    </row>
    <row r="114" spans="1:11" ht="16.5" thickBot="1" x14ac:dyDescent="0.3">
      <c r="A114" s="120"/>
      <c r="B114" s="119"/>
      <c r="C114" s="123"/>
      <c r="D114" s="123"/>
      <c r="E114" s="123"/>
      <c r="F114" s="123"/>
      <c r="G114" s="122" t="s">
        <v>697</v>
      </c>
      <c r="H114" s="129">
        <v>2</v>
      </c>
      <c r="K114" s="164"/>
    </row>
    <row r="115" spans="1:11" x14ac:dyDescent="0.25">
      <c r="A115" s="120"/>
      <c r="B115" s="119"/>
      <c r="C115" s="123"/>
      <c r="D115" s="123"/>
      <c r="E115" s="123"/>
      <c r="F115" s="123"/>
      <c r="G115" s="125" t="s">
        <v>654</v>
      </c>
      <c r="H115" s="124"/>
    </row>
    <row r="116" spans="1:11" ht="31.5" x14ac:dyDescent="0.25">
      <c r="A116" s="120"/>
      <c r="B116" s="119"/>
      <c r="C116" s="123"/>
      <c r="D116" s="123"/>
      <c r="E116" s="123"/>
      <c r="F116" s="123"/>
      <c r="G116" s="122" t="s">
        <v>696</v>
      </c>
      <c r="H116" s="129">
        <v>2</v>
      </c>
      <c r="K116" s="164"/>
    </row>
    <row r="117" spans="1:11" ht="16.5" thickBot="1" x14ac:dyDescent="0.3">
      <c r="A117" s="120"/>
      <c r="B117" s="119"/>
      <c r="C117" s="118"/>
      <c r="D117" s="118"/>
      <c r="E117" s="118"/>
      <c r="F117" s="118"/>
      <c r="G117" s="117" t="s">
        <v>17</v>
      </c>
      <c r="H117" s="116">
        <f>SUM(H112:H112,H114:H114,H116:H116)</f>
        <v>5</v>
      </c>
    </row>
    <row r="118" spans="1:11" ht="150" customHeight="1" thickBot="1" x14ac:dyDescent="0.3">
      <c r="A118" s="115"/>
      <c r="B118" s="114"/>
      <c r="C118" s="113" t="s">
        <v>793</v>
      </c>
      <c r="D118" s="113"/>
      <c r="E118" s="113"/>
      <c r="F118" s="112"/>
      <c r="G118" s="111"/>
      <c r="H118" s="110"/>
    </row>
    <row r="119" spans="1:11" x14ac:dyDescent="0.25">
      <c r="A119" s="128">
        <v>13</v>
      </c>
      <c r="B119" s="127" t="s">
        <v>661</v>
      </c>
      <c r="C119" s="126" t="s">
        <v>792</v>
      </c>
      <c r="D119" s="126" t="s">
        <v>791</v>
      </c>
      <c r="E119" s="126" t="s">
        <v>790</v>
      </c>
      <c r="F119" s="126" t="s">
        <v>789</v>
      </c>
      <c r="G119" s="125" t="s">
        <v>656</v>
      </c>
      <c r="H119" s="124"/>
    </row>
    <row r="120" spans="1:11" ht="31.5" x14ac:dyDescent="0.25">
      <c r="A120" s="120"/>
      <c r="B120" s="119"/>
      <c r="C120" s="123"/>
      <c r="D120" s="123"/>
      <c r="E120" s="123"/>
      <c r="F120" s="123"/>
      <c r="G120" s="122" t="s">
        <v>788</v>
      </c>
      <c r="H120" s="129">
        <v>18</v>
      </c>
      <c r="K120" s="164"/>
    </row>
    <row r="121" spans="1:11" ht="31.5" x14ac:dyDescent="0.25">
      <c r="A121" s="120"/>
      <c r="B121" s="119"/>
      <c r="C121" s="123"/>
      <c r="D121" s="123"/>
      <c r="E121" s="123"/>
      <c r="F121" s="123"/>
      <c r="G121" s="122" t="s">
        <v>655</v>
      </c>
      <c r="H121" s="129">
        <v>2</v>
      </c>
    </row>
    <row r="122" spans="1:11" ht="47.25" x14ac:dyDescent="0.25">
      <c r="A122" s="120"/>
      <c r="B122" s="119"/>
      <c r="C122" s="123"/>
      <c r="D122" s="123"/>
      <c r="E122" s="123"/>
      <c r="F122" s="123"/>
      <c r="G122" s="122" t="s">
        <v>787</v>
      </c>
      <c r="H122" s="129">
        <v>6</v>
      </c>
    </row>
    <row r="123" spans="1:11" ht="63.75" thickBot="1" x14ac:dyDescent="0.3">
      <c r="A123" s="120"/>
      <c r="B123" s="119"/>
      <c r="C123" s="123"/>
      <c r="D123" s="123"/>
      <c r="E123" s="123"/>
      <c r="F123" s="123"/>
      <c r="G123" s="122" t="s">
        <v>738</v>
      </c>
      <c r="H123" s="129">
        <v>1</v>
      </c>
      <c r="K123" s="164"/>
    </row>
    <row r="124" spans="1:11" x14ac:dyDescent="0.25">
      <c r="A124" s="120"/>
      <c r="B124" s="119"/>
      <c r="C124" s="123"/>
      <c r="D124" s="123"/>
      <c r="E124" s="123"/>
      <c r="F124" s="123"/>
      <c r="G124" s="125" t="s">
        <v>654</v>
      </c>
      <c r="H124" s="124"/>
    </row>
    <row r="125" spans="1:11" ht="63" x14ac:dyDescent="0.25">
      <c r="A125" s="120"/>
      <c r="B125" s="119"/>
      <c r="C125" s="123"/>
      <c r="D125" s="123"/>
      <c r="E125" s="123"/>
      <c r="F125" s="123"/>
      <c r="G125" s="122" t="s">
        <v>737</v>
      </c>
      <c r="H125" s="129">
        <v>1</v>
      </c>
      <c r="K125" s="164"/>
    </row>
    <row r="126" spans="1:11" ht="31.5" x14ac:dyDescent="0.25">
      <c r="A126" s="120"/>
      <c r="B126" s="119"/>
      <c r="C126" s="123"/>
      <c r="D126" s="123"/>
      <c r="E126" s="123"/>
      <c r="F126" s="123"/>
      <c r="G126" s="122" t="s">
        <v>736</v>
      </c>
      <c r="H126" s="129">
        <v>1</v>
      </c>
      <c r="K126" s="164"/>
    </row>
    <row r="127" spans="1:11" ht="47.25" x14ac:dyDescent="0.25">
      <c r="A127" s="120"/>
      <c r="B127" s="119"/>
      <c r="C127" s="123"/>
      <c r="D127" s="123"/>
      <c r="E127" s="123"/>
      <c r="F127" s="123"/>
      <c r="G127" s="167" t="s">
        <v>786</v>
      </c>
      <c r="H127" s="166">
        <v>8</v>
      </c>
      <c r="K127" s="164"/>
    </row>
    <row r="128" spans="1:11" ht="48" thickBot="1" x14ac:dyDescent="0.3">
      <c r="A128" s="120"/>
      <c r="B128" s="119"/>
      <c r="C128" s="123"/>
      <c r="D128" s="123"/>
      <c r="E128" s="123"/>
      <c r="F128" s="123"/>
      <c r="G128" s="122" t="s">
        <v>653</v>
      </c>
      <c r="H128" s="129">
        <v>1</v>
      </c>
    </row>
    <row r="129" spans="1:11" x14ac:dyDescent="0.25">
      <c r="A129" s="120"/>
      <c r="B129" s="119"/>
      <c r="C129" s="123"/>
      <c r="D129" s="123"/>
      <c r="E129" s="123"/>
      <c r="F129" s="123"/>
      <c r="G129" s="125" t="s">
        <v>670</v>
      </c>
      <c r="H129" s="124"/>
    </row>
    <row r="130" spans="1:11" ht="47.25" x14ac:dyDescent="0.25">
      <c r="A130" s="120"/>
      <c r="B130" s="119"/>
      <c r="C130" s="123"/>
      <c r="D130" s="123"/>
      <c r="E130" s="123"/>
      <c r="F130" s="123"/>
      <c r="G130" s="122" t="s">
        <v>785</v>
      </c>
      <c r="H130" s="129">
        <v>22</v>
      </c>
      <c r="K130" s="164"/>
    </row>
    <row r="131" spans="1:11" ht="16.5" thickBot="1" x14ac:dyDescent="0.3">
      <c r="A131" s="120"/>
      <c r="B131" s="119"/>
      <c r="C131" s="118"/>
      <c r="D131" s="118"/>
      <c r="E131" s="118"/>
      <c r="F131" s="118"/>
      <c r="G131" s="117" t="s">
        <v>17</v>
      </c>
      <c r="H131" s="116">
        <f>SUM(H130,H125:H128,H120:H123)</f>
        <v>60</v>
      </c>
    </row>
    <row r="132" spans="1:11" ht="150" customHeight="1" thickBot="1" x14ac:dyDescent="0.3">
      <c r="A132" s="115"/>
      <c r="B132" s="114"/>
      <c r="C132" s="113" t="s">
        <v>784</v>
      </c>
      <c r="D132" s="113"/>
      <c r="E132" s="113"/>
      <c r="F132" s="112"/>
      <c r="G132" s="111"/>
      <c r="H132" s="110"/>
    </row>
    <row r="133" spans="1:11" x14ac:dyDescent="0.25">
      <c r="A133" s="128">
        <v>14</v>
      </c>
      <c r="B133" s="127" t="s">
        <v>661</v>
      </c>
      <c r="C133" s="126" t="s">
        <v>783</v>
      </c>
      <c r="D133" s="126" t="s">
        <v>782</v>
      </c>
      <c r="E133" s="126" t="s">
        <v>781</v>
      </c>
      <c r="F133" s="126" t="s">
        <v>780</v>
      </c>
      <c r="G133" s="125" t="s">
        <v>681</v>
      </c>
      <c r="H133" s="124"/>
    </row>
    <row r="134" spans="1:11" ht="16.5" thickBot="1" x14ac:dyDescent="0.3">
      <c r="A134" s="120"/>
      <c r="B134" s="119"/>
      <c r="C134" s="123"/>
      <c r="D134" s="123"/>
      <c r="E134" s="123"/>
      <c r="F134" s="123"/>
      <c r="G134" s="122" t="s">
        <v>779</v>
      </c>
      <c r="H134" s="129">
        <v>2</v>
      </c>
      <c r="I134" s="165"/>
      <c r="J134" s="165"/>
      <c r="K134" s="165"/>
    </row>
    <row r="135" spans="1:11" x14ac:dyDescent="0.25">
      <c r="A135" s="120"/>
      <c r="B135" s="119"/>
      <c r="C135" s="123"/>
      <c r="D135" s="123"/>
      <c r="E135" s="123"/>
      <c r="F135" s="123"/>
      <c r="G135" s="125" t="s">
        <v>656</v>
      </c>
      <c r="H135" s="124"/>
      <c r="I135" s="165"/>
      <c r="J135" s="165"/>
      <c r="K135" s="165"/>
    </row>
    <row r="136" spans="1:11" ht="31.5" x14ac:dyDescent="0.25">
      <c r="A136" s="120"/>
      <c r="B136" s="119"/>
      <c r="C136" s="123"/>
      <c r="D136" s="123"/>
      <c r="E136" s="123"/>
      <c r="F136" s="123"/>
      <c r="G136" s="122" t="s">
        <v>778</v>
      </c>
      <c r="H136" s="129">
        <v>2</v>
      </c>
      <c r="I136" s="165"/>
      <c r="J136" s="165"/>
      <c r="K136" s="165"/>
    </row>
    <row r="137" spans="1:11" ht="120" customHeight="1" thickBot="1" x14ac:dyDescent="0.3">
      <c r="A137" s="120"/>
      <c r="B137" s="119"/>
      <c r="C137" s="118"/>
      <c r="D137" s="118"/>
      <c r="E137" s="118"/>
      <c r="F137" s="118"/>
      <c r="G137" s="117" t="s">
        <v>17</v>
      </c>
      <c r="H137" s="116">
        <f>SUM(H134:H136)</f>
        <v>4</v>
      </c>
    </row>
    <row r="138" spans="1:11" ht="150" customHeight="1" thickBot="1" x14ac:dyDescent="0.3">
      <c r="A138" s="115"/>
      <c r="B138" s="114"/>
      <c r="C138" s="113" t="s">
        <v>777</v>
      </c>
      <c r="D138" s="113"/>
      <c r="E138" s="113"/>
      <c r="F138" s="112"/>
      <c r="G138" s="111"/>
      <c r="H138" s="110"/>
    </row>
    <row r="139" spans="1:11" x14ac:dyDescent="0.25">
      <c r="A139" s="128">
        <v>15</v>
      </c>
      <c r="B139" s="127" t="s">
        <v>661</v>
      </c>
      <c r="C139" s="126" t="s">
        <v>776</v>
      </c>
      <c r="D139" s="126" t="s">
        <v>775</v>
      </c>
      <c r="E139" s="126" t="s">
        <v>774</v>
      </c>
      <c r="F139" s="126" t="s">
        <v>773</v>
      </c>
      <c r="G139" s="125" t="s">
        <v>656</v>
      </c>
      <c r="H139" s="124"/>
    </row>
    <row r="140" spans="1:11" ht="32.25" thickBot="1" x14ac:dyDescent="0.3">
      <c r="A140" s="120"/>
      <c r="B140" s="119"/>
      <c r="C140" s="123"/>
      <c r="D140" s="123"/>
      <c r="E140" s="123"/>
      <c r="F140" s="123"/>
      <c r="G140" s="122" t="s">
        <v>766</v>
      </c>
      <c r="H140" s="129">
        <v>4</v>
      </c>
    </row>
    <row r="141" spans="1:11" x14ac:dyDescent="0.25">
      <c r="A141" s="120"/>
      <c r="B141" s="119"/>
      <c r="C141" s="123"/>
      <c r="D141" s="123"/>
      <c r="E141" s="123"/>
      <c r="F141" s="123"/>
      <c r="G141" s="125" t="s">
        <v>654</v>
      </c>
      <c r="H141" s="124"/>
    </row>
    <row r="142" spans="1:11" ht="47.25" x14ac:dyDescent="0.25">
      <c r="A142" s="120"/>
      <c r="B142" s="119"/>
      <c r="C142" s="123"/>
      <c r="D142" s="123"/>
      <c r="E142" s="123"/>
      <c r="F142" s="123"/>
      <c r="G142" s="122" t="s">
        <v>764</v>
      </c>
      <c r="H142" s="129">
        <v>2</v>
      </c>
    </row>
    <row r="143" spans="1:11" ht="74.25" customHeight="1" thickBot="1" x14ac:dyDescent="0.3">
      <c r="A143" s="120"/>
      <c r="B143" s="119"/>
      <c r="C143" s="118"/>
      <c r="D143" s="118"/>
      <c r="E143" s="118"/>
      <c r="F143" s="118"/>
      <c r="G143" s="117" t="s">
        <v>17</v>
      </c>
      <c r="H143" s="116">
        <f>SUM(H140:H140,H142:H142)</f>
        <v>6</v>
      </c>
    </row>
    <row r="144" spans="1:11" ht="150" customHeight="1" thickBot="1" x14ac:dyDescent="0.3">
      <c r="A144" s="115"/>
      <c r="B144" s="114"/>
      <c r="C144" s="113" t="s">
        <v>772</v>
      </c>
      <c r="D144" s="113"/>
      <c r="E144" s="113"/>
      <c r="F144" s="112"/>
      <c r="G144" s="111"/>
      <c r="H144" s="110"/>
    </row>
    <row r="145" spans="1:11" x14ac:dyDescent="0.25">
      <c r="A145" s="128">
        <v>16</v>
      </c>
      <c r="B145" s="127" t="s">
        <v>771</v>
      </c>
      <c r="C145" s="126" t="s">
        <v>770</v>
      </c>
      <c r="D145" s="126" t="s">
        <v>769</v>
      </c>
      <c r="E145" s="126" t="s">
        <v>768</v>
      </c>
      <c r="F145" s="126" t="s">
        <v>767</v>
      </c>
      <c r="G145" s="125" t="s">
        <v>681</v>
      </c>
      <c r="H145" s="124"/>
    </row>
    <row r="146" spans="1:11" ht="16.5" thickBot="1" x14ac:dyDescent="0.3">
      <c r="A146" s="120"/>
      <c r="B146" s="119"/>
      <c r="C146" s="123"/>
      <c r="D146" s="123"/>
      <c r="E146" s="123"/>
      <c r="F146" s="123"/>
      <c r="G146" s="122" t="s">
        <v>697</v>
      </c>
      <c r="H146" s="129">
        <v>2</v>
      </c>
    </row>
    <row r="147" spans="1:11" x14ac:dyDescent="0.25">
      <c r="A147" s="120"/>
      <c r="B147" s="119"/>
      <c r="C147" s="123"/>
      <c r="D147" s="123"/>
      <c r="E147" s="123"/>
      <c r="F147" s="123"/>
      <c r="G147" s="125" t="s">
        <v>656</v>
      </c>
      <c r="H147" s="124"/>
    </row>
    <row r="148" spans="1:11" ht="31.5" x14ac:dyDescent="0.25">
      <c r="A148" s="120"/>
      <c r="B148" s="119"/>
      <c r="C148" s="123"/>
      <c r="D148" s="123"/>
      <c r="E148" s="123"/>
      <c r="F148" s="123"/>
      <c r="G148" s="122" t="s">
        <v>766</v>
      </c>
      <c r="H148" s="129">
        <v>4</v>
      </c>
    </row>
    <row r="149" spans="1:11" ht="31.5" x14ac:dyDescent="0.25">
      <c r="A149" s="120"/>
      <c r="B149" s="119"/>
      <c r="C149" s="123"/>
      <c r="D149" s="123"/>
      <c r="E149" s="123"/>
      <c r="F149" s="123"/>
      <c r="G149" s="122" t="s">
        <v>655</v>
      </c>
      <c r="H149" s="129">
        <v>2</v>
      </c>
    </row>
    <row r="150" spans="1:11" ht="63" x14ac:dyDescent="0.25">
      <c r="A150" s="120"/>
      <c r="B150" s="119"/>
      <c r="C150" s="123"/>
      <c r="D150" s="123"/>
      <c r="E150" s="123"/>
      <c r="F150" s="123"/>
      <c r="G150" s="122" t="s">
        <v>765</v>
      </c>
      <c r="H150" s="129">
        <v>5</v>
      </c>
      <c r="K150" s="164"/>
    </row>
    <row r="151" spans="1:11" ht="63.75" thickBot="1" x14ac:dyDescent="0.3">
      <c r="A151" s="120"/>
      <c r="B151" s="119"/>
      <c r="C151" s="123"/>
      <c r="D151" s="123"/>
      <c r="E151" s="123"/>
      <c r="F151" s="123"/>
      <c r="G151" s="122" t="s">
        <v>738</v>
      </c>
      <c r="H151" s="129">
        <v>1</v>
      </c>
    </row>
    <row r="152" spans="1:11" x14ac:dyDescent="0.25">
      <c r="A152" s="120"/>
      <c r="B152" s="119"/>
      <c r="C152" s="123"/>
      <c r="D152" s="123"/>
      <c r="E152" s="123"/>
      <c r="F152" s="123"/>
      <c r="G152" s="125" t="s">
        <v>654</v>
      </c>
      <c r="H152" s="124"/>
    </row>
    <row r="153" spans="1:11" ht="31.5" x14ac:dyDescent="0.25">
      <c r="A153" s="120"/>
      <c r="B153" s="119"/>
      <c r="C153" s="123"/>
      <c r="D153" s="123"/>
      <c r="E153" s="123"/>
      <c r="F153" s="123"/>
      <c r="G153" s="122" t="s">
        <v>696</v>
      </c>
      <c r="H153" s="129">
        <v>2</v>
      </c>
    </row>
    <row r="154" spans="1:11" ht="63" x14ac:dyDescent="0.25">
      <c r="A154" s="120"/>
      <c r="B154" s="119"/>
      <c r="C154" s="123"/>
      <c r="D154" s="123"/>
      <c r="E154" s="123"/>
      <c r="F154" s="123"/>
      <c r="G154" s="122" t="s">
        <v>737</v>
      </c>
      <c r="H154" s="129">
        <v>1</v>
      </c>
    </row>
    <row r="155" spans="1:11" ht="31.5" x14ac:dyDescent="0.25">
      <c r="A155" s="120"/>
      <c r="B155" s="119"/>
      <c r="C155" s="123"/>
      <c r="D155" s="123"/>
      <c r="E155" s="123"/>
      <c r="F155" s="123"/>
      <c r="G155" s="122" t="s">
        <v>736</v>
      </c>
      <c r="H155" s="129">
        <v>1</v>
      </c>
    </row>
    <row r="156" spans="1:11" ht="47.25" x14ac:dyDescent="0.25">
      <c r="A156" s="120"/>
      <c r="B156" s="119"/>
      <c r="C156" s="123"/>
      <c r="D156" s="123"/>
      <c r="E156" s="123"/>
      <c r="F156" s="123"/>
      <c r="G156" s="122" t="s">
        <v>764</v>
      </c>
      <c r="H156" s="129">
        <v>2</v>
      </c>
    </row>
    <row r="157" spans="1:11" ht="47.25" x14ac:dyDescent="0.25">
      <c r="A157" s="120"/>
      <c r="B157" s="119"/>
      <c r="C157" s="123"/>
      <c r="D157" s="123"/>
      <c r="E157" s="123"/>
      <c r="F157" s="123"/>
      <c r="G157" s="122" t="s">
        <v>653</v>
      </c>
      <c r="H157" s="129">
        <v>1</v>
      </c>
    </row>
    <row r="158" spans="1:11" ht="16.5" thickBot="1" x14ac:dyDescent="0.3">
      <c r="A158" s="120"/>
      <c r="B158" s="119"/>
      <c r="C158" s="118"/>
      <c r="D158" s="118"/>
      <c r="E158" s="118"/>
      <c r="F158" s="118"/>
      <c r="G158" s="117" t="s">
        <v>17</v>
      </c>
      <c r="H158" s="116">
        <f>SUM(H146:H146,H148:H151,H153:H157)</f>
        <v>21</v>
      </c>
    </row>
    <row r="159" spans="1:11" ht="150" customHeight="1" thickBot="1" x14ac:dyDescent="0.3">
      <c r="A159" s="115"/>
      <c r="B159" s="114"/>
      <c r="C159" s="113" t="s">
        <v>763</v>
      </c>
      <c r="D159" s="113"/>
      <c r="E159" s="113"/>
      <c r="F159" s="112"/>
      <c r="G159" s="111"/>
      <c r="H159" s="110"/>
    </row>
    <row r="160" spans="1:11" x14ac:dyDescent="0.25">
      <c r="A160" s="128">
        <v>17</v>
      </c>
      <c r="B160" s="127" t="s">
        <v>751</v>
      </c>
      <c r="C160" s="126" t="s">
        <v>762</v>
      </c>
      <c r="D160" s="126" t="s">
        <v>761</v>
      </c>
      <c r="E160" s="126" t="s">
        <v>760</v>
      </c>
      <c r="F160" s="126" t="s">
        <v>759</v>
      </c>
      <c r="G160" s="125" t="s">
        <v>656</v>
      </c>
      <c r="H160" s="124"/>
    </row>
    <row r="161" spans="1:11" ht="31.5" x14ac:dyDescent="0.25">
      <c r="A161" s="120"/>
      <c r="B161" s="119"/>
      <c r="C161" s="123"/>
      <c r="D161" s="123"/>
      <c r="E161" s="123"/>
      <c r="F161" s="123"/>
      <c r="G161" s="122" t="s">
        <v>746</v>
      </c>
      <c r="H161" s="129">
        <v>5</v>
      </c>
      <c r="K161" s="164"/>
    </row>
    <row r="162" spans="1:11" ht="32.25" thickBot="1" x14ac:dyDescent="0.3">
      <c r="A162" s="120"/>
      <c r="B162" s="119"/>
      <c r="C162" s="123"/>
      <c r="D162" s="123"/>
      <c r="E162" s="123"/>
      <c r="F162" s="123"/>
      <c r="G162" s="122" t="s">
        <v>655</v>
      </c>
      <c r="H162" s="129">
        <v>2</v>
      </c>
    </row>
    <row r="163" spans="1:11" x14ac:dyDescent="0.25">
      <c r="A163" s="120"/>
      <c r="B163" s="119"/>
      <c r="C163" s="123"/>
      <c r="D163" s="123"/>
      <c r="E163" s="123"/>
      <c r="F163" s="123"/>
      <c r="G163" s="125" t="s">
        <v>654</v>
      </c>
      <c r="H163" s="124"/>
    </row>
    <row r="164" spans="1:11" ht="47.25" x14ac:dyDescent="0.25">
      <c r="A164" s="120"/>
      <c r="B164" s="119"/>
      <c r="C164" s="123"/>
      <c r="D164" s="123"/>
      <c r="E164" s="123"/>
      <c r="F164" s="123"/>
      <c r="G164" s="122" t="s">
        <v>745</v>
      </c>
      <c r="H164" s="129">
        <v>3</v>
      </c>
      <c r="K164" s="164"/>
    </row>
    <row r="165" spans="1:11" ht="47.25" x14ac:dyDescent="0.25">
      <c r="A165" s="120"/>
      <c r="B165" s="119"/>
      <c r="C165" s="123"/>
      <c r="D165" s="123"/>
      <c r="E165" s="123"/>
      <c r="F165" s="123"/>
      <c r="G165" s="122" t="s">
        <v>653</v>
      </c>
      <c r="H165" s="129">
        <v>1</v>
      </c>
    </row>
    <row r="166" spans="1:11" ht="16.5" thickBot="1" x14ac:dyDescent="0.3">
      <c r="A166" s="120"/>
      <c r="B166" s="119"/>
      <c r="C166" s="118"/>
      <c r="D166" s="118"/>
      <c r="E166" s="118"/>
      <c r="F166" s="118"/>
      <c r="G166" s="117" t="s">
        <v>17</v>
      </c>
      <c r="H166" s="116">
        <f>SUM(H161:H162,H164:H165)</f>
        <v>11</v>
      </c>
    </row>
    <row r="167" spans="1:11" ht="150" customHeight="1" thickBot="1" x14ac:dyDescent="0.3">
      <c r="A167" s="115"/>
      <c r="B167" s="114"/>
      <c r="C167" s="113" t="s">
        <v>758</v>
      </c>
      <c r="D167" s="113"/>
      <c r="E167" s="113"/>
      <c r="F167" s="112"/>
      <c r="G167" s="111"/>
      <c r="H167" s="110"/>
    </row>
    <row r="168" spans="1:11" x14ac:dyDescent="0.25">
      <c r="A168" s="128">
        <v>18</v>
      </c>
      <c r="B168" s="127" t="s">
        <v>751</v>
      </c>
      <c r="C168" s="126" t="s">
        <v>757</v>
      </c>
      <c r="D168" s="126" t="s">
        <v>756</v>
      </c>
      <c r="E168" s="126" t="s">
        <v>755</v>
      </c>
      <c r="F168" s="126" t="s">
        <v>754</v>
      </c>
      <c r="G168" s="125" t="s">
        <v>656</v>
      </c>
      <c r="H168" s="124"/>
    </row>
    <row r="169" spans="1:11" ht="31.5" x14ac:dyDescent="0.25">
      <c r="A169" s="120"/>
      <c r="B169" s="119"/>
      <c r="C169" s="123"/>
      <c r="D169" s="123"/>
      <c r="E169" s="123"/>
      <c r="F169" s="123"/>
      <c r="G169" s="122" t="s">
        <v>746</v>
      </c>
      <c r="H169" s="129">
        <v>5</v>
      </c>
    </row>
    <row r="170" spans="1:11" ht="31.5" x14ac:dyDescent="0.25">
      <c r="A170" s="120"/>
      <c r="B170" s="119"/>
      <c r="C170" s="123"/>
      <c r="D170" s="123"/>
      <c r="E170" s="123"/>
      <c r="F170" s="123"/>
      <c r="G170" s="122" t="s">
        <v>655</v>
      </c>
      <c r="H170" s="129">
        <v>2</v>
      </c>
    </row>
    <row r="171" spans="1:11" ht="31.5" x14ac:dyDescent="0.25">
      <c r="A171" s="120"/>
      <c r="B171" s="119"/>
      <c r="C171" s="123"/>
      <c r="D171" s="123"/>
      <c r="E171" s="123"/>
      <c r="F171" s="123"/>
      <c r="G171" s="122" t="s">
        <v>753</v>
      </c>
      <c r="H171" s="129">
        <v>4</v>
      </c>
      <c r="K171" s="164"/>
    </row>
    <row r="172" spans="1:11" ht="63.75" thickBot="1" x14ac:dyDescent="0.3">
      <c r="A172" s="120"/>
      <c r="B172" s="119"/>
      <c r="C172" s="123"/>
      <c r="D172" s="123"/>
      <c r="E172" s="123"/>
      <c r="F172" s="123"/>
      <c r="G172" s="122" t="s">
        <v>738</v>
      </c>
      <c r="H172" s="129">
        <v>4</v>
      </c>
    </row>
    <row r="173" spans="1:11" x14ac:dyDescent="0.25">
      <c r="A173" s="120"/>
      <c r="B173" s="119"/>
      <c r="C173" s="123"/>
      <c r="D173" s="123"/>
      <c r="E173" s="123"/>
      <c r="F173" s="123"/>
      <c r="G173" s="125" t="s">
        <v>654</v>
      </c>
      <c r="H173" s="124"/>
    </row>
    <row r="174" spans="1:11" ht="63" x14ac:dyDescent="0.25">
      <c r="A174" s="120"/>
      <c r="B174" s="119"/>
      <c r="C174" s="123"/>
      <c r="D174" s="123"/>
      <c r="E174" s="123"/>
      <c r="F174" s="123"/>
      <c r="G174" s="122" t="s">
        <v>737</v>
      </c>
      <c r="H174" s="129">
        <v>2</v>
      </c>
    </row>
    <row r="175" spans="1:11" ht="31.5" x14ac:dyDescent="0.25">
      <c r="A175" s="120"/>
      <c r="B175" s="119"/>
      <c r="C175" s="123"/>
      <c r="D175" s="123"/>
      <c r="E175" s="123"/>
      <c r="F175" s="123"/>
      <c r="G175" s="122" t="s">
        <v>736</v>
      </c>
      <c r="H175" s="129">
        <v>2</v>
      </c>
    </row>
    <row r="176" spans="1:11" ht="47.25" x14ac:dyDescent="0.25">
      <c r="A176" s="120"/>
      <c r="B176" s="119"/>
      <c r="C176" s="123"/>
      <c r="D176" s="123"/>
      <c r="E176" s="123"/>
      <c r="F176" s="123"/>
      <c r="G176" s="122" t="s">
        <v>745</v>
      </c>
      <c r="H176" s="129">
        <v>3</v>
      </c>
    </row>
    <row r="177" spans="1:11" ht="47.25" x14ac:dyDescent="0.25">
      <c r="A177" s="120"/>
      <c r="B177" s="119"/>
      <c r="C177" s="123"/>
      <c r="D177" s="123"/>
      <c r="E177" s="123"/>
      <c r="F177" s="123"/>
      <c r="G177" s="122" t="s">
        <v>653</v>
      </c>
      <c r="H177" s="129">
        <v>1</v>
      </c>
    </row>
    <row r="178" spans="1:11" ht="16.5" thickBot="1" x14ac:dyDescent="0.3">
      <c r="A178" s="120"/>
      <c r="B178" s="119"/>
      <c r="C178" s="118"/>
      <c r="D178" s="118"/>
      <c r="E178" s="118"/>
      <c r="F178" s="118"/>
      <c r="G178" s="117" t="s">
        <v>17</v>
      </c>
      <c r="H178" s="116">
        <f>SUM(H169:H172,H174:H177)</f>
        <v>23</v>
      </c>
    </row>
    <row r="179" spans="1:11" ht="150" customHeight="1" thickBot="1" x14ac:dyDescent="0.3">
      <c r="A179" s="115"/>
      <c r="B179" s="114"/>
      <c r="C179" s="113" t="s">
        <v>752</v>
      </c>
      <c r="D179" s="113"/>
      <c r="E179" s="113"/>
      <c r="F179" s="112"/>
      <c r="G179" s="111"/>
      <c r="H179" s="110"/>
    </row>
    <row r="180" spans="1:11" x14ac:dyDescent="0.25">
      <c r="A180" s="128">
        <v>19</v>
      </c>
      <c r="B180" s="127" t="s">
        <v>751</v>
      </c>
      <c r="C180" s="126" t="s">
        <v>750</v>
      </c>
      <c r="D180" s="126" t="s">
        <v>749</v>
      </c>
      <c r="E180" s="126" t="s">
        <v>748</v>
      </c>
      <c r="F180" s="126" t="s">
        <v>747</v>
      </c>
      <c r="G180" s="125" t="s">
        <v>656</v>
      </c>
      <c r="H180" s="124"/>
    </row>
    <row r="181" spans="1:11" ht="31.5" x14ac:dyDescent="0.25">
      <c r="A181" s="120"/>
      <c r="B181" s="119"/>
      <c r="C181" s="123"/>
      <c r="D181" s="123"/>
      <c r="E181" s="123"/>
      <c r="F181" s="123"/>
      <c r="G181" s="122" t="s">
        <v>746</v>
      </c>
      <c r="H181" s="129">
        <v>5</v>
      </c>
    </row>
    <row r="182" spans="1:11" ht="32.25" thickBot="1" x14ac:dyDescent="0.3">
      <c r="A182" s="120"/>
      <c r="B182" s="119"/>
      <c r="C182" s="123"/>
      <c r="D182" s="123"/>
      <c r="E182" s="123"/>
      <c r="F182" s="123"/>
      <c r="G182" s="122" t="s">
        <v>655</v>
      </c>
      <c r="H182" s="129">
        <v>2</v>
      </c>
    </row>
    <row r="183" spans="1:11" x14ac:dyDescent="0.25">
      <c r="A183" s="120"/>
      <c r="B183" s="119"/>
      <c r="C183" s="123"/>
      <c r="D183" s="123"/>
      <c r="E183" s="123"/>
      <c r="F183" s="123"/>
      <c r="G183" s="125" t="s">
        <v>654</v>
      </c>
      <c r="H183" s="124"/>
    </row>
    <row r="184" spans="1:11" ht="47.25" x14ac:dyDescent="0.25">
      <c r="A184" s="120"/>
      <c r="B184" s="119"/>
      <c r="C184" s="123"/>
      <c r="D184" s="123"/>
      <c r="E184" s="123"/>
      <c r="F184" s="123"/>
      <c r="G184" s="122" t="s">
        <v>745</v>
      </c>
      <c r="H184" s="129">
        <v>3</v>
      </c>
    </row>
    <row r="185" spans="1:11" ht="16.5" thickBot="1" x14ac:dyDescent="0.3">
      <c r="A185" s="120"/>
      <c r="B185" s="119"/>
      <c r="C185" s="118"/>
      <c r="D185" s="118"/>
      <c r="E185" s="118"/>
      <c r="F185" s="118"/>
      <c r="G185" s="117" t="s">
        <v>17</v>
      </c>
      <c r="H185" s="116">
        <f>SUM(H181:H182,H184:H184)</f>
        <v>10</v>
      </c>
    </row>
    <row r="186" spans="1:11" ht="150" customHeight="1" thickBot="1" x14ac:dyDescent="0.3">
      <c r="A186" s="115"/>
      <c r="B186" s="114"/>
      <c r="C186" s="113" t="s">
        <v>744</v>
      </c>
      <c r="D186" s="113"/>
      <c r="E186" s="113"/>
      <c r="F186" s="112"/>
      <c r="G186" s="111"/>
      <c r="H186" s="110"/>
    </row>
    <row r="187" spans="1:11" x14ac:dyDescent="0.25">
      <c r="A187" s="128">
        <v>20</v>
      </c>
      <c r="B187" s="127" t="s">
        <v>743</v>
      </c>
      <c r="C187" s="126" t="s">
        <v>742</v>
      </c>
      <c r="D187" s="126" t="s">
        <v>741</v>
      </c>
      <c r="E187" s="126" t="s">
        <v>740</v>
      </c>
      <c r="F187" s="126" t="s">
        <v>739</v>
      </c>
      <c r="G187" s="125" t="s">
        <v>727</v>
      </c>
      <c r="H187" s="124"/>
    </row>
    <row r="188" spans="1:11" ht="32.25" thickBot="1" x14ac:dyDescent="0.3">
      <c r="A188" s="120"/>
      <c r="B188" s="119"/>
      <c r="C188" s="123"/>
      <c r="D188" s="123"/>
      <c r="E188" s="123"/>
      <c r="F188" s="123"/>
      <c r="G188" s="122" t="s">
        <v>725</v>
      </c>
      <c r="H188" s="129">
        <v>1</v>
      </c>
      <c r="K188" s="164"/>
    </row>
    <row r="189" spans="1:11" x14ac:dyDescent="0.25">
      <c r="A189" s="120"/>
      <c r="B189" s="119"/>
      <c r="C189" s="123"/>
      <c r="D189" s="123"/>
      <c r="E189" s="123"/>
      <c r="F189" s="123"/>
      <c r="G189" s="125" t="s">
        <v>656</v>
      </c>
      <c r="H189" s="124"/>
    </row>
    <row r="190" spans="1:11" ht="63.75" thickBot="1" x14ac:dyDescent="0.3">
      <c r="A190" s="120"/>
      <c r="B190" s="119"/>
      <c r="C190" s="123"/>
      <c r="D190" s="123"/>
      <c r="E190" s="123"/>
      <c r="F190" s="123"/>
      <c r="G190" s="122" t="s">
        <v>738</v>
      </c>
      <c r="H190" s="129">
        <v>1</v>
      </c>
    </row>
    <row r="191" spans="1:11" x14ac:dyDescent="0.25">
      <c r="A191" s="120"/>
      <c r="B191" s="119"/>
      <c r="C191" s="123"/>
      <c r="D191" s="123"/>
      <c r="E191" s="123"/>
      <c r="F191" s="123"/>
      <c r="G191" s="125" t="s">
        <v>654</v>
      </c>
      <c r="H191" s="124"/>
    </row>
    <row r="192" spans="1:11" ht="63" x14ac:dyDescent="0.25">
      <c r="A192" s="120"/>
      <c r="B192" s="119"/>
      <c r="C192" s="123"/>
      <c r="D192" s="123"/>
      <c r="E192" s="123"/>
      <c r="F192" s="123"/>
      <c r="G192" s="122" t="s">
        <v>737</v>
      </c>
      <c r="H192" s="129">
        <v>2</v>
      </c>
    </row>
    <row r="193" spans="1:11" ht="32.25" thickBot="1" x14ac:dyDescent="0.3">
      <c r="A193" s="120"/>
      <c r="B193" s="119"/>
      <c r="C193" s="123"/>
      <c r="D193" s="123"/>
      <c r="E193" s="123"/>
      <c r="F193" s="123"/>
      <c r="G193" s="122" t="s">
        <v>736</v>
      </c>
      <c r="H193" s="129">
        <v>2</v>
      </c>
    </row>
    <row r="194" spans="1:11" x14ac:dyDescent="0.25">
      <c r="A194" s="120"/>
      <c r="B194" s="119"/>
      <c r="C194" s="123"/>
      <c r="D194" s="123"/>
      <c r="E194" s="123"/>
      <c r="F194" s="123"/>
      <c r="G194" s="125" t="s">
        <v>674</v>
      </c>
      <c r="H194" s="124"/>
    </row>
    <row r="195" spans="1:11" ht="32.25" thickBot="1" x14ac:dyDescent="0.3">
      <c r="A195" s="120"/>
      <c r="B195" s="119"/>
      <c r="C195" s="123"/>
      <c r="D195" s="123"/>
      <c r="E195" s="123"/>
      <c r="F195" s="123"/>
      <c r="G195" s="122" t="s">
        <v>735</v>
      </c>
      <c r="H195" s="129">
        <v>3</v>
      </c>
    </row>
    <row r="196" spans="1:11" x14ac:dyDescent="0.25">
      <c r="A196" s="120"/>
      <c r="B196" s="119"/>
      <c r="C196" s="123"/>
      <c r="D196" s="123"/>
      <c r="E196" s="123"/>
      <c r="F196" s="123"/>
      <c r="G196" s="125" t="s">
        <v>654</v>
      </c>
      <c r="H196" s="124"/>
    </row>
    <row r="197" spans="1:11" ht="47.25" x14ac:dyDescent="0.25">
      <c r="A197" s="120"/>
      <c r="B197" s="119"/>
      <c r="C197" s="123"/>
      <c r="D197" s="123"/>
      <c r="E197" s="123"/>
      <c r="F197" s="123"/>
      <c r="G197" s="122" t="s">
        <v>734</v>
      </c>
      <c r="H197" s="129">
        <v>5</v>
      </c>
      <c r="K197" s="164"/>
    </row>
    <row r="198" spans="1:11" ht="16.5" thickBot="1" x14ac:dyDescent="0.3">
      <c r="A198" s="120"/>
      <c r="B198" s="119"/>
      <c r="C198" s="118"/>
      <c r="D198" s="118"/>
      <c r="E198" s="118"/>
      <c r="F198" s="118"/>
      <c r="G198" s="117" t="s">
        <v>17</v>
      </c>
      <c r="H198" s="116">
        <f>SUM(H188:H197)</f>
        <v>14</v>
      </c>
    </row>
    <row r="199" spans="1:11" ht="150" customHeight="1" thickBot="1" x14ac:dyDescent="0.3">
      <c r="A199" s="115"/>
      <c r="B199" s="114"/>
      <c r="C199" s="113" t="s">
        <v>733</v>
      </c>
      <c r="D199" s="113"/>
      <c r="E199" s="113"/>
      <c r="F199" s="112"/>
      <c r="G199" s="111"/>
      <c r="H199" s="110"/>
    </row>
    <row r="200" spans="1:11" x14ac:dyDescent="0.25">
      <c r="A200" s="128">
        <v>21</v>
      </c>
      <c r="B200" s="127" t="s">
        <v>732</v>
      </c>
      <c r="C200" s="126" t="s">
        <v>731</v>
      </c>
      <c r="D200" s="126" t="s">
        <v>730</v>
      </c>
      <c r="E200" s="126" t="s">
        <v>729</v>
      </c>
      <c r="F200" s="126" t="s">
        <v>728</v>
      </c>
      <c r="G200" s="125" t="s">
        <v>727</v>
      </c>
      <c r="H200" s="124"/>
    </row>
    <row r="201" spans="1:11" x14ac:dyDescent="0.25">
      <c r="A201" s="120"/>
      <c r="B201" s="119"/>
      <c r="C201" s="123"/>
      <c r="D201" s="123"/>
      <c r="E201" s="123"/>
      <c r="F201" s="123"/>
      <c r="G201" s="122" t="s">
        <v>726</v>
      </c>
      <c r="H201" s="129">
        <v>3</v>
      </c>
      <c r="K201" s="164"/>
    </row>
    <row r="202" spans="1:11" ht="31.5" x14ac:dyDescent="0.25">
      <c r="A202" s="120"/>
      <c r="B202" s="119"/>
      <c r="C202" s="123"/>
      <c r="D202" s="123"/>
      <c r="E202" s="123"/>
      <c r="F202" s="123"/>
      <c r="G202" s="122" t="s">
        <v>725</v>
      </c>
      <c r="H202" s="129">
        <v>2</v>
      </c>
    </row>
    <row r="203" spans="1:11" ht="31.5" x14ac:dyDescent="0.25">
      <c r="A203" s="120"/>
      <c r="B203" s="119"/>
      <c r="C203" s="123"/>
      <c r="D203" s="123"/>
      <c r="E203" s="123"/>
      <c r="F203" s="123"/>
      <c r="G203" s="122" t="s">
        <v>724</v>
      </c>
      <c r="H203" s="129">
        <v>3</v>
      </c>
    </row>
    <row r="204" spans="1:11" ht="117" customHeight="1" thickBot="1" x14ac:dyDescent="0.3">
      <c r="A204" s="120"/>
      <c r="B204" s="119"/>
      <c r="C204" s="118"/>
      <c r="D204" s="118"/>
      <c r="E204" s="118"/>
      <c r="F204" s="118"/>
      <c r="G204" s="117" t="s">
        <v>17</v>
      </c>
      <c r="H204" s="116">
        <f>SUM(H201:H203)</f>
        <v>8</v>
      </c>
    </row>
    <row r="205" spans="1:11" ht="150" customHeight="1" thickBot="1" x14ac:dyDescent="0.3">
      <c r="A205" s="115"/>
      <c r="B205" s="114"/>
      <c r="C205" s="113" t="s">
        <v>723</v>
      </c>
      <c r="D205" s="113"/>
      <c r="E205" s="113"/>
      <c r="F205" s="112"/>
      <c r="G205" s="111"/>
      <c r="H205" s="110"/>
    </row>
    <row r="206" spans="1:11" x14ac:dyDescent="0.25">
      <c r="A206" s="128">
        <v>22</v>
      </c>
      <c r="B206" s="127" t="s">
        <v>722</v>
      </c>
      <c r="C206" s="126" t="s">
        <v>721</v>
      </c>
      <c r="D206" s="126" t="s">
        <v>720</v>
      </c>
      <c r="E206" s="126" t="s">
        <v>719</v>
      </c>
      <c r="F206" s="126" t="s">
        <v>718</v>
      </c>
      <c r="G206" s="125" t="s">
        <v>717</v>
      </c>
      <c r="H206" s="124"/>
    </row>
    <row r="207" spans="1:11" ht="47.25" x14ac:dyDescent="0.25">
      <c r="A207" s="120"/>
      <c r="B207" s="119"/>
      <c r="C207" s="123"/>
      <c r="D207" s="123"/>
      <c r="E207" s="123"/>
      <c r="F207" s="123"/>
      <c r="G207" s="122" t="s">
        <v>716</v>
      </c>
      <c r="H207" s="129">
        <v>2</v>
      </c>
      <c r="K207" s="164"/>
    </row>
    <row r="208" spans="1:11" ht="31.5" x14ac:dyDescent="0.25">
      <c r="A208" s="120"/>
      <c r="B208" s="119"/>
      <c r="C208" s="123"/>
      <c r="D208" s="123"/>
      <c r="E208" s="123"/>
      <c r="F208" s="123"/>
      <c r="G208" s="122" t="s">
        <v>715</v>
      </c>
      <c r="H208" s="129">
        <v>4</v>
      </c>
      <c r="K208" s="164"/>
    </row>
    <row r="209" spans="1:11" ht="47.25" x14ac:dyDescent="0.25">
      <c r="A209" s="120"/>
      <c r="B209" s="119"/>
      <c r="C209" s="123"/>
      <c r="D209" s="123"/>
      <c r="E209" s="123"/>
      <c r="F209" s="123"/>
      <c r="G209" s="122" t="s">
        <v>714</v>
      </c>
      <c r="H209" s="129">
        <v>4</v>
      </c>
      <c r="K209" s="164"/>
    </row>
    <row r="210" spans="1:11" x14ac:dyDescent="0.25">
      <c r="A210" s="120"/>
      <c r="B210" s="119"/>
      <c r="C210" s="123"/>
      <c r="D210" s="123"/>
      <c r="E210" s="123"/>
      <c r="F210" s="123"/>
      <c r="G210" s="122" t="s">
        <v>713</v>
      </c>
      <c r="H210" s="129">
        <v>10</v>
      </c>
      <c r="K210" s="164"/>
    </row>
    <row r="211" spans="1:11" ht="47.25" x14ac:dyDescent="0.25">
      <c r="A211" s="120"/>
      <c r="B211" s="119"/>
      <c r="C211" s="123"/>
      <c r="D211" s="123"/>
      <c r="E211" s="123"/>
      <c r="F211" s="123"/>
      <c r="G211" s="122" t="s">
        <v>712</v>
      </c>
      <c r="H211" s="129">
        <v>8</v>
      </c>
      <c r="K211" s="164"/>
    </row>
    <row r="212" spans="1:11" ht="31.5" x14ac:dyDescent="0.25">
      <c r="A212" s="120"/>
      <c r="B212" s="119"/>
      <c r="C212" s="123"/>
      <c r="D212" s="123"/>
      <c r="E212" s="123"/>
      <c r="F212" s="123"/>
      <c r="G212" s="122" t="s">
        <v>711</v>
      </c>
      <c r="H212" s="129">
        <v>4</v>
      </c>
      <c r="K212" s="164"/>
    </row>
    <row r="213" spans="1:11" ht="31.5" x14ac:dyDescent="0.25">
      <c r="A213" s="120"/>
      <c r="B213" s="119"/>
      <c r="C213" s="123"/>
      <c r="D213" s="123"/>
      <c r="E213" s="123"/>
      <c r="F213" s="123"/>
      <c r="G213" s="122" t="s">
        <v>710</v>
      </c>
      <c r="H213" s="129">
        <v>2</v>
      </c>
      <c r="K213" s="164"/>
    </row>
    <row r="214" spans="1:11" ht="79.5" thickBot="1" x14ac:dyDescent="0.3">
      <c r="A214" s="120"/>
      <c r="B214" s="119"/>
      <c r="C214" s="123"/>
      <c r="D214" s="123"/>
      <c r="E214" s="123"/>
      <c r="F214" s="123"/>
      <c r="G214" s="122" t="s">
        <v>709</v>
      </c>
      <c r="H214" s="129">
        <v>2</v>
      </c>
      <c r="K214" s="164"/>
    </row>
    <row r="215" spans="1:11" x14ac:dyDescent="0.25">
      <c r="A215" s="120"/>
      <c r="B215" s="119"/>
      <c r="C215" s="123"/>
      <c r="D215" s="123"/>
      <c r="E215" s="123"/>
      <c r="F215" s="123"/>
      <c r="G215" s="125" t="s">
        <v>681</v>
      </c>
      <c r="H215" s="124"/>
    </row>
    <row r="216" spans="1:11" x14ac:dyDescent="0.25">
      <c r="A216" s="120"/>
      <c r="B216" s="119"/>
      <c r="C216" s="123"/>
      <c r="D216" s="123"/>
      <c r="E216" s="123"/>
      <c r="F216" s="123"/>
      <c r="G216" s="122" t="s">
        <v>688</v>
      </c>
      <c r="H216" s="129">
        <v>1</v>
      </c>
    </row>
    <row r="217" spans="1:11" ht="16.5" thickBot="1" x14ac:dyDescent="0.3">
      <c r="A217" s="120"/>
      <c r="B217" s="119"/>
      <c r="C217" s="118"/>
      <c r="D217" s="118"/>
      <c r="E217" s="118"/>
      <c r="F217" s="118"/>
      <c r="G217" s="117" t="s">
        <v>17</v>
      </c>
      <c r="H217" s="116">
        <f>SUM(H207:H214,H216)</f>
        <v>37</v>
      </c>
    </row>
    <row r="218" spans="1:11" ht="150" customHeight="1" thickBot="1" x14ac:dyDescent="0.3">
      <c r="A218" s="115"/>
      <c r="B218" s="114"/>
      <c r="C218" s="113" t="s">
        <v>708</v>
      </c>
      <c r="D218" s="113"/>
      <c r="E218" s="113"/>
      <c r="F218" s="112"/>
      <c r="G218" s="111"/>
      <c r="H218" s="110"/>
    </row>
    <row r="219" spans="1:11" x14ac:dyDescent="0.25">
      <c r="A219" s="128">
        <v>23</v>
      </c>
      <c r="B219" s="127" t="s">
        <v>694</v>
      </c>
      <c r="C219" s="126" t="s">
        <v>707</v>
      </c>
      <c r="D219" s="126" t="s">
        <v>706</v>
      </c>
      <c r="E219" s="126" t="s">
        <v>705</v>
      </c>
      <c r="F219" s="126" t="s">
        <v>704</v>
      </c>
      <c r="G219" s="125" t="s">
        <v>681</v>
      </c>
      <c r="H219" s="124"/>
    </row>
    <row r="220" spans="1:11" ht="31.5" x14ac:dyDescent="0.25">
      <c r="A220" s="120"/>
      <c r="B220" s="119"/>
      <c r="C220" s="123"/>
      <c r="D220" s="123"/>
      <c r="E220" s="123"/>
      <c r="F220" s="123"/>
      <c r="G220" s="122" t="s">
        <v>703</v>
      </c>
      <c r="H220" s="129">
        <v>1</v>
      </c>
    </row>
    <row r="221" spans="1:11" ht="31.5" x14ac:dyDescent="0.25">
      <c r="A221" s="120"/>
      <c r="B221" s="119"/>
      <c r="C221" s="123"/>
      <c r="D221" s="123"/>
      <c r="E221" s="123"/>
      <c r="F221" s="123"/>
      <c r="G221" s="122" t="s">
        <v>689</v>
      </c>
      <c r="H221" s="129">
        <v>1</v>
      </c>
    </row>
    <row r="222" spans="1:11" x14ac:dyDescent="0.25">
      <c r="A222" s="120"/>
      <c r="B222" s="119"/>
      <c r="C222" s="123"/>
      <c r="D222" s="123"/>
      <c r="E222" s="123"/>
      <c r="F222" s="123"/>
      <c r="G222" s="122" t="s">
        <v>688</v>
      </c>
      <c r="H222" s="129">
        <v>1</v>
      </c>
    </row>
    <row r="223" spans="1:11" ht="16.5" thickBot="1" x14ac:dyDescent="0.3">
      <c r="A223" s="120"/>
      <c r="B223" s="119"/>
      <c r="C223" s="118"/>
      <c r="D223" s="118"/>
      <c r="E223" s="118"/>
      <c r="F223" s="118"/>
      <c r="G223" s="117" t="s">
        <v>17</v>
      </c>
      <c r="H223" s="116">
        <f>SUM(H220:H222)</f>
        <v>3</v>
      </c>
    </row>
    <row r="224" spans="1:11" ht="150" customHeight="1" thickBot="1" x14ac:dyDescent="0.3">
      <c r="A224" s="115"/>
      <c r="B224" s="114"/>
      <c r="C224" s="113" t="s">
        <v>702</v>
      </c>
      <c r="D224" s="113"/>
      <c r="E224" s="113"/>
      <c r="F224" s="112"/>
      <c r="G224" s="111"/>
      <c r="H224" s="110"/>
    </row>
    <row r="225" spans="1:9" x14ac:dyDescent="0.25">
      <c r="A225" s="128">
        <v>24</v>
      </c>
      <c r="B225" s="127" t="s">
        <v>694</v>
      </c>
      <c r="C225" s="126" t="s">
        <v>701</v>
      </c>
      <c r="D225" s="126" t="s">
        <v>700</v>
      </c>
      <c r="E225" s="126" t="s">
        <v>699</v>
      </c>
      <c r="F225" s="126" t="s">
        <v>698</v>
      </c>
      <c r="G225" s="125" t="s">
        <v>681</v>
      </c>
      <c r="H225" s="124"/>
    </row>
    <row r="226" spans="1:9" ht="16.5" thickBot="1" x14ac:dyDescent="0.3">
      <c r="A226" s="120"/>
      <c r="B226" s="119"/>
      <c r="C226" s="123"/>
      <c r="D226" s="123"/>
      <c r="E226" s="123"/>
      <c r="F226" s="123"/>
      <c r="G226" s="122" t="s">
        <v>697</v>
      </c>
      <c r="H226" s="129">
        <v>1</v>
      </c>
    </row>
    <row r="227" spans="1:9" x14ac:dyDescent="0.25">
      <c r="A227" s="120"/>
      <c r="B227" s="119"/>
      <c r="C227" s="123"/>
      <c r="D227" s="123"/>
      <c r="E227" s="123"/>
      <c r="F227" s="123"/>
      <c r="G227" s="125" t="s">
        <v>654</v>
      </c>
      <c r="H227" s="124"/>
    </row>
    <row r="228" spans="1:9" ht="31.5" x14ac:dyDescent="0.25">
      <c r="A228" s="120"/>
      <c r="B228" s="119"/>
      <c r="C228" s="123"/>
      <c r="D228" s="123"/>
      <c r="E228" s="123"/>
      <c r="F228" s="123"/>
      <c r="G228" s="122" t="s">
        <v>696</v>
      </c>
      <c r="H228" s="129">
        <v>2</v>
      </c>
    </row>
    <row r="229" spans="1:9" ht="16.5" thickBot="1" x14ac:dyDescent="0.3">
      <c r="A229" s="120"/>
      <c r="B229" s="119"/>
      <c r="C229" s="118"/>
      <c r="D229" s="118"/>
      <c r="E229" s="118"/>
      <c r="F229" s="118"/>
      <c r="G229" s="117" t="s">
        <v>17</v>
      </c>
      <c r="H229" s="116">
        <f>SUM(H226:H226,H228:H228)</f>
        <v>3</v>
      </c>
    </row>
    <row r="230" spans="1:9" ht="150" customHeight="1" thickBot="1" x14ac:dyDescent="0.3">
      <c r="A230" s="115"/>
      <c r="B230" s="114"/>
      <c r="C230" s="113" t="s">
        <v>695</v>
      </c>
      <c r="D230" s="113"/>
      <c r="E230" s="113"/>
      <c r="F230" s="112"/>
      <c r="G230" s="111"/>
      <c r="H230" s="110"/>
    </row>
    <row r="231" spans="1:9" x14ac:dyDescent="0.25">
      <c r="A231" s="128">
        <v>25</v>
      </c>
      <c r="B231" s="127" t="s">
        <v>694</v>
      </c>
      <c r="C231" s="126" t="s">
        <v>693</v>
      </c>
      <c r="D231" s="126" t="s">
        <v>692</v>
      </c>
      <c r="E231" s="126" t="s">
        <v>691</v>
      </c>
      <c r="F231" s="126" t="s">
        <v>690</v>
      </c>
      <c r="G231" s="125" t="s">
        <v>681</v>
      </c>
      <c r="H231" s="124"/>
    </row>
    <row r="232" spans="1:9" ht="31.5" x14ac:dyDescent="0.25">
      <c r="A232" s="120"/>
      <c r="B232" s="119"/>
      <c r="C232" s="123"/>
      <c r="D232" s="123"/>
      <c r="E232" s="123"/>
      <c r="F232" s="123"/>
      <c r="G232" s="122" t="s">
        <v>689</v>
      </c>
      <c r="H232" s="129">
        <v>2</v>
      </c>
    </row>
    <row r="233" spans="1:9" x14ac:dyDescent="0.25">
      <c r="A233" s="120"/>
      <c r="B233" s="119"/>
      <c r="C233" s="123"/>
      <c r="D233" s="123"/>
      <c r="E233" s="123"/>
      <c r="F233" s="123"/>
      <c r="G233" s="122" t="s">
        <v>688</v>
      </c>
      <c r="H233" s="129">
        <v>2</v>
      </c>
    </row>
    <row r="234" spans="1:9" ht="71.25" customHeight="1" thickBot="1" x14ac:dyDescent="0.3">
      <c r="A234" s="120"/>
      <c r="B234" s="119"/>
      <c r="C234" s="118"/>
      <c r="D234" s="118"/>
      <c r="E234" s="118"/>
      <c r="F234" s="118"/>
      <c r="G234" s="117" t="s">
        <v>17</v>
      </c>
      <c r="H234" s="116">
        <f>SUM(H232:H233)</f>
        <v>4</v>
      </c>
    </row>
    <row r="235" spans="1:9" ht="150" customHeight="1" thickBot="1" x14ac:dyDescent="0.3">
      <c r="A235" s="115"/>
      <c r="B235" s="114"/>
      <c r="C235" s="113" t="s">
        <v>687</v>
      </c>
      <c r="D235" s="113"/>
      <c r="E235" s="113"/>
      <c r="F235" s="112"/>
      <c r="G235" s="111"/>
      <c r="H235" s="110"/>
      <c r="I235" s="165"/>
    </row>
    <row r="236" spans="1:9" x14ac:dyDescent="0.25">
      <c r="A236" s="128">
        <v>26</v>
      </c>
      <c r="B236" s="127" t="s">
        <v>686</v>
      </c>
      <c r="C236" s="126" t="s">
        <v>685</v>
      </c>
      <c r="D236" s="126" t="s">
        <v>684</v>
      </c>
      <c r="E236" s="126" t="s">
        <v>683</v>
      </c>
      <c r="F236" s="126" t="s">
        <v>682</v>
      </c>
      <c r="G236" s="125" t="s">
        <v>681</v>
      </c>
      <c r="H236" s="124"/>
    </row>
    <row r="237" spans="1:9" ht="31.5" x14ac:dyDescent="0.25">
      <c r="A237" s="120"/>
      <c r="B237" s="119"/>
      <c r="C237" s="123"/>
      <c r="D237" s="123"/>
      <c r="E237" s="123"/>
      <c r="F237" s="123"/>
      <c r="G237" s="122" t="s">
        <v>680</v>
      </c>
      <c r="H237" s="129">
        <v>1</v>
      </c>
    </row>
    <row r="238" spans="1:9" ht="70.5" customHeight="1" thickBot="1" x14ac:dyDescent="0.3">
      <c r="A238" s="120"/>
      <c r="B238" s="119"/>
      <c r="C238" s="118"/>
      <c r="D238" s="118"/>
      <c r="E238" s="118"/>
      <c r="F238" s="118"/>
      <c r="G238" s="117" t="s">
        <v>17</v>
      </c>
      <c r="H238" s="116">
        <f>SUM(H237:H237)</f>
        <v>1</v>
      </c>
    </row>
    <row r="239" spans="1:9" ht="150" customHeight="1" thickBot="1" x14ac:dyDescent="0.3">
      <c r="A239" s="115"/>
      <c r="B239" s="114"/>
      <c r="C239" s="113" t="s">
        <v>679</v>
      </c>
      <c r="D239" s="113"/>
      <c r="E239" s="113"/>
      <c r="F239" s="112"/>
      <c r="G239" s="111"/>
      <c r="H239" s="110"/>
    </row>
    <row r="240" spans="1:9" x14ac:dyDescent="0.25">
      <c r="A240" s="128">
        <v>27</v>
      </c>
      <c r="B240" s="127" t="s">
        <v>667</v>
      </c>
      <c r="C240" s="126" t="s">
        <v>678</v>
      </c>
      <c r="D240" s="126" t="s">
        <v>677</v>
      </c>
      <c r="E240" s="126" t="s">
        <v>676</v>
      </c>
      <c r="F240" s="126" t="s">
        <v>675</v>
      </c>
      <c r="G240" s="125" t="s">
        <v>674</v>
      </c>
      <c r="H240" s="124"/>
    </row>
    <row r="241" spans="1:11" ht="31.5" x14ac:dyDescent="0.25">
      <c r="A241" s="120"/>
      <c r="B241" s="119"/>
      <c r="C241" s="123"/>
      <c r="D241" s="123"/>
      <c r="E241" s="123"/>
      <c r="F241" s="123"/>
      <c r="G241" s="122" t="s">
        <v>673</v>
      </c>
      <c r="H241" s="129">
        <v>14</v>
      </c>
    </row>
    <row r="242" spans="1:11" ht="32.25" thickBot="1" x14ac:dyDescent="0.3">
      <c r="A242" s="120"/>
      <c r="B242" s="119"/>
      <c r="C242" s="123"/>
      <c r="D242" s="123"/>
      <c r="E242" s="123"/>
      <c r="F242" s="123"/>
      <c r="G242" s="122" t="s">
        <v>672</v>
      </c>
      <c r="H242" s="129">
        <v>19</v>
      </c>
    </row>
    <row r="243" spans="1:11" x14ac:dyDescent="0.25">
      <c r="A243" s="120"/>
      <c r="B243" s="119"/>
      <c r="C243" s="123"/>
      <c r="D243" s="123"/>
      <c r="E243" s="123"/>
      <c r="F243" s="123"/>
      <c r="G243" s="125" t="s">
        <v>654</v>
      </c>
      <c r="H243" s="124"/>
    </row>
    <row r="244" spans="1:11" ht="48" thickBot="1" x14ac:dyDescent="0.3">
      <c r="A244" s="120"/>
      <c r="B244" s="119"/>
      <c r="C244" s="123"/>
      <c r="D244" s="123"/>
      <c r="E244" s="123"/>
      <c r="F244" s="123"/>
      <c r="G244" s="122" t="s">
        <v>671</v>
      </c>
      <c r="H244" s="129">
        <v>6</v>
      </c>
      <c r="K244" s="164"/>
    </row>
    <row r="245" spans="1:11" x14ac:dyDescent="0.25">
      <c r="A245" s="120"/>
      <c r="B245" s="119"/>
      <c r="C245" s="123"/>
      <c r="D245" s="123"/>
      <c r="E245" s="123"/>
      <c r="F245" s="123"/>
      <c r="G245" s="125" t="s">
        <v>670</v>
      </c>
      <c r="H245" s="124"/>
    </row>
    <row r="246" spans="1:11" ht="47.25" x14ac:dyDescent="0.25">
      <c r="A246" s="120"/>
      <c r="B246" s="119"/>
      <c r="C246" s="123"/>
      <c r="D246" s="123"/>
      <c r="E246" s="123"/>
      <c r="F246" s="123"/>
      <c r="G246" s="122" t="s">
        <v>669</v>
      </c>
      <c r="H246" s="129">
        <v>13</v>
      </c>
      <c r="K246" s="164"/>
    </row>
    <row r="247" spans="1:11" ht="16.5" thickBot="1" x14ac:dyDescent="0.3">
      <c r="A247" s="120"/>
      <c r="B247" s="119"/>
      <c r="C247" s="118"/>
      <c r="D247" s="118"/>
      <c r="E247" s="118"/>
      <c r="F247" s="118"/>
      <c r="G247" s="117" t="s">
        <v>17</v>
      </c>
      <c r="H247" s="116">
        <f>SUM(H241:H242,H244:H244,H246:H246)</f>
        <v>52</v>
      </c>
    </row>
    <row r="248" spans="1:11" ht="150" customHeight="1" thickBot="1" x14ac:dyDescent="0.3">
      <c r="A248" s="115"/>
      <c r="B248" s="114"/>
      <c r="C248" s="113" t="s">
        <v>668</v>
      </c>
      <c r="D248" s="113"/>
      <c r="E248" s="113"/>
      <c r="F248" s="112"/>
      <c r="G248" s="111"/>
      <c r="H248" s="110"/>
    </row>
    <row r="249" spans="1:11" x14ac:dyDescent="0.25">
      <c r="A249" s="128">
        <v>28</v>
      </c>
      <c r="B249" s="127" t="s">
        <v>667</v>
      </c>
      <c r="C249" s="126" t="s">
        <v>666</v>
      </c>
      <c r="D249" s="126" t="s">
        <v>665</v>
      </c>
      <c r="E249" s="126" t="s">
        <v>664</v>
      </c>
      <c r="F249" s="126" t="s">
        <v>663</v>
      </c>
      <c r="G249" s="125" t="s">
        <v>656</v>
      </c>
      <c r="H249" s="124"/>
    </row>
    <row r="250" spans="1:11" ht="32.25" thickBot="1" x14ac:dyDescent="0.3">
      <c r="A250" s="120"/>
      <c r="B250" s="119"/>
      <c r="C250" s="123"/>
      <c r="D250" s="123"/>
      <c r="E250" s="123"/>
      <c r="F250" s="123"/>
      <c r="G250" s="122" t="s">
        <v>655</v>
      </c>
      <c r="H250" s="129">
        <v>2</v>
      </c>
    </row>
    <row r="251" spans="1:11" x14ac:dyDescent="0.25">
      <c r="A251" s="120"/>
      <c r="B251" s="119"/>
      <c r="C251" s="123"/>
      <c r="D251" s="123"/>
      <c r="E251" s="123"/>
      <c r="F251" s="123"/>
      <c r="G251" s="125" t="s">
        <v>654</v>
      </c>
      <c r="H251" s="124"/>
    </row>
    <row r="252" spans="1:11" ht="47.25" x14ac:dyDescent="0.25">
      <c r="A252" s="120"/>
      <c r="B252" s="119"/>
      <c r="C252" s="123"/>
      <c r="D252" s="123"/>
      <c r="E252" s="123"/>
      <c r="F252" s="123"/>
      <c r="G252" s="122" t="s">
        <v>653</v>
      </c>
      <c r="H252" s="129">
        <v>1</v>
      </c>
    </row>
    <row r="253" spans="1:11" ht="61.5" customHeight="1" thickBot="1" x14ac:dyDescent="0.3">
      <c r="A253" s="120"/>
      <c r="B253" s="119"/>
      <c r="C253" s="118"/>
      <c r="D253" s="118"/>
      <c r="E253" s="118"/>
      <c r="F253" s="118"/>
      <c r="G253" s="117" t="s">
        <v>17</v>
      </c>
      <c r="H253" s="116">
        <f>SUM(H250:H250,H252:H252)</f>
        <v>3</v>
      </c>
    </row>
    <row r="254" spans="1:11" ht="150" customHeight="1" thickBot="1" x14ac:dyDescent="0.3">
      <c r="A254" s="115"/>
      <c r="B254" s="114"/>
      <c r="C254" s="113" t="s">
        <v>662</v>
      </c>
      <c r="D254" s="113"/>
      <c r="E254" s="113"/>
      <c r="F254" s="112"/>
      <c r="G254" s="111"/>
      <c r="H254" s="110"/>
    </row>
    <row r="255" spans="1:11" x14ac:dyDescent="0.25">
      <c r="A255" s="128">
        <v>29</v>
      </c>
      <c r="B255" s="127" t="s">
        <v>661</v>
      </c>
      <c r="C255" s="126" t="s">
        <v>660</v>
      </c>
      <c r="D255" s="126" t="s">
        <v>659</v>
      </c>
      <c r="E255" s="126" t="s">
        <v>658</v>
      </c>
      <c r="F255" s="126" t="s">
        <v>657</v>
      </c>
      <c r="G255" s="125" t="s">
        <v>656</v>
      </c>
      <c r="H255" s="124"/>
    </row>
    <row r="256" spans="1:11" ht="32.25" thickBot="1" x14ac:dyDescent="0.3">
      <c r="A256" s="120"/>
      <c r="B256" s="119"/>
      <c r="C256" s="123"/>
      <c r="D256" s="123"/>
      <c r="E256" s="123"/>
      <c r="F256" s="123"/>
      <c r="G256" s="122" t="s">
        <v>655</v>
      </c>
      <c r="H256" s="129">
        <v>2</v>
      </c>
    </row>
    <row r="257" spans="1:9" x14ac:dyDescent="0.25">
      <c r="A257" s="120"/>
      <c r="B257" s="119"/>
      <c r="C257" s="123"/>
      <c r="D257" s="123"/>
      <c r="E257" s="123"/>
      <c r="F257" s="123"/>
      <c r="G257" s="125" t="s">
        <v>654</v>
      </c>
      <c r="H257" s="124"/>
    </row>
    <row r="258" spans="1:9" ht="47.25" x14ac:dyDescent="0.25">
      <c r="A258" s="120"/>
      <c r="B258" s="119"/>
      <c r="C258" s="123"/>
      <c r="D258" s="123"/>
      <c r="E258" s="123"/>
      <c r="F258" s="123"/>
      <c r="G258" s="122" t="s">
        <v>653</v>
      </c>
      <c r="H258" s="129">
        <v>1</v>
      </c>
    </row>
    <row r="259" spans="1:9" ht="16.5" thickBot="1" x14ac:dyDescent="0.3">
      <c r="A259" s="120"/>
      <c r="B259" s="119"/>
      <c r="C259" s="118"/>
      <c r="D259" s="118"/>
      <c r="E259" s="118"/>
      <c r="F259" s="118"/>
      <c r="G259" s="117" t="s">
        <v>17</v>
      </c>
      <c r="H259" s="116">
        <f>SUM(H256:H256,H258:H258)</f>
        <v>3</v>
      </c>
    </row>
    <row r="260" spans="1:9" ht="150" customHeight="1" thickBot="1" x14ac:dyDescent="0.3">
      <c r="A260" s="115"/>
      <c r="B260" s="114"/>
      <c r="C260" s="113" t="s">
        <v>652</v>
      </c>
      <c r="D260" s="113"/>
      <c r="E260" s="113"/>
      <c r="F260" s="112"/>
      <c r="G260" s="111"/>
      <c r="H260" s="110"/>
    </row>
    <row r="261" spans="1:9" ht="16.5" thickBot="1" x14ac:dyDescent="0.3">
      <c r="A261" s="109" t="s">
        <v>651</v>
      </c>
      <c r="B261" s="108"/>
      <c r="C261" s="108"/>
      <c r="D261" s="108"/>
      <c r="E261" s="107"/>
      <c r="F261" s="106">
        <f>H6+H14+H19+H28+H34+H54+H67+H74+H84+H103+H109+H117+H131+H137+H143+H158+H166+H178+H185+H198+H204+H217+H223+H229+H234+H238+H247+H253+H259</f>
        <v>576</v>
      </c>
      <c r="G261" s="105"/>
      <c r="H261" s="104"/>
      <c r="I261" s="164"/>
    </row>
    <row r="262" spans="1:9" ht="183" customHeight="1" thickBot="1" x14ac:dyDescent="0.3">
      <c r="A262" s="102" t="s">
        <v>103</v>
      </c>
      <c r="B262" s="101"/>
      <c r="C262" s="163" t="s">
        <v>650</v>
      </c>
      <c r="D262" s="162"/>
      <c r="E262" s="162"/>
      <c r="F262" s="161"/>
      <c r="G262" s="97" t="s">
        <v>645</v>
      </c>
      <c r="H262" s="96" t="s">
        <v>649</v>
      </c>
    </row>
    <row r="263" spans="1:9" ht="159.75" customHeight="1" thickBot="1" x14ac:dyDescent="0.3">
      <c r="A263" s="102" t="s">
        <v>103</v>
      </c>
      <c r="B263" s="101"/>
      <c r="C263" s="163" t="s">
        <v>648</v>
      </c>
      <c r="D263" s="162"/>
      <c r="E263" s="162"/>
      <c r="F263" s="161"/>
      <c r="G263" s="97" t="s">
        <v>645</v>
      </c>
      <c r="H263" s="96" t="s">
        <v>647</v>
      </c>
    </row>
    <row r="264" spans="1:9" ht="168.75" customHeight="1" thickBot="1" x14ac:dyDescent="0.3">
      <c r="A264" s="102" t="s">
        <v>103</v>
      </c>
      <c r="B264" s="101"/>
      <c r="C264" s="163" t="s">
        <v>646</v>
      </c>
      <c r="D264" s="162"/>
      <c r="E264" s="162"/>
      <c r="F264" s="161"/>
      <c r="G264" s="160" t="s">
        <v>645</v>
      </c>
      <c r="H264" s="159" t="s">
        <v>644</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D145:D158"/>
    <mergeCell ref="E145:E158"/>
    <mergeCell ref="F145:F158"/>
    <mergeCell ref="E255:E259"/>
    <mergeCell ref="F255:F259"/>
    <mergeCell ref="E160:E166"/>
    <mergeCell ref="F160:F166"/>
    <mergeCell ref="C168:C178"/>
    <mergeCell ref="D168:D178"/>
    <mergeCell ref="E168:E178"/>
    <mergeCell ref="F168:F178"/>
    <mergeCell ref="F206:F217"/>
    <mergeCell ref="A255:A260"/>
    <mergeCell ref="B255:B260"/>
    <mergeCell ref="G255:H255"/>
    <mergeCell ref="G257:H257"/>
    <mergeCell ref="G259:G260"/>
    <mergeCell ref="H259:H260"/>
    <mergeCell ref="C260:F260"/>
    <mergeCell ref="C255:C259"/>
    <mergeCell ref="D255:D259"/>
    <mergeCell ref="A206:A218"/>
    <mergeCell ref="B206:B218"/>
    <mergeCell ref="G206:H206"/>
    <mergeCell ref="G215:H215"/>
    <mergeCell ref="G217:G218"/>
    <mergeCell ref="H217:H218"/>
    <mergeCell ref="C218:F218"/>
    <mergeCell ref="C206:C217"/>
    <mergeCell ref="D206:D217"/>
    <mergeCell ref="E206:E217"/>
    <mergeCell ref="A200:A205"/>
    <mergeCell ref="B200:B205"/>
    <mergeCell ref="G200:H200"/>
    <mergeCell ref="G204:G205"/>
    <mergeCell ref="H204:H205"/>
    <mergeCell ref="C205:F205"/>
    <mergeCell ref="C200:C204"/>
    <mergeCell ref="D200:D204"/>
    <mergeCell ref="E200:E204"/>
    <mergeCell ref="F200:F204"/>
    <mergeCell ref="F249:F253"/>
    <mergeCell ref="B231:B235"/>
    <mergeCell ref="G231:H231"/>
    <mergeCell ref="G234:G235"/>
    <mergeCell ref="H234:H235"/>
    <mergeCell ref="C235:F235"/>
    <mergeCell ref="C231:C234"/>
    <mergeCell ref="D231:D234"/>
    <mergeCell ref="E231:E234"/>
    <mergeCell ref="F231:F234"/>
    <mergeCell ref="A249:A254"/>
    <mergeCell ref="B249:B254"/>
    <mergeCell ref="G249:H249"/>
    <mergeCell ref="G251:H251"/>
    <mergeCell ref="G253:G254"/>
    <mergeCell ref="H253:H254"/>
    <mergeCell ref="C254:F254"/>
    <mergeCell ref="C249:C253"/>
    <mergeCell ref="D249:D253"/>
    <mergeCell ref="E249:E253"/>
    <mergeCell ref="E240:E247"/>
    <mergeCell ref="F240:F247"/>
    <mergeCell ref="B225:B230"/>
    <mergeCell ref="G225:H225"/>
    <mergeCell ref="G227:H227"/>
    <mergeCell ref="G229:G230"/>
    <mergeCell ref="H229:H230"/>
    <mergeCell ref="C230:F230"/>
    <mergeCell ref="C225:C229"/>
    <mergeCell ref="D225:D229"/>
    <mergeCell ref="A240:A248"/>
    <mergeCell ref="B240:B248"/>
    <mergeCell ref="G240:H240"/>
    <mergeCell ref="G243:H243"/>
    <mergeCell ref="G245:H245"/>
    <mergeCell ref="G247:G248"/>
    <mergeCell ref="H247:H248"/>
    <mergeCell ref="C248:F248"/>
    <mergeCell ref="C240:C247"/>
    <mergeCell ref="D240:D247"/>
    <mergeCell ref="G219:H219"/>
    <mergeCell ref="G223:G224"/>
    <mergeCell ref="H223:H224"/>
    <mergeCell ref="C224:F224"/>
    <mergeCell ref="C219:C223"/>
    <mergeCell ref="D219:D223"/>
    <mergeCell ref="E219:E223"/>
    <mergeCell ref="F219:F223"/>
    <mergeCell ref="C236:C238"/>
    <mergeCell ref="D236:D238"/>
    <mergeCell ref="E236:E238"/>
    <mergeCell ref="F236:F238"/>
    <mergeCell ref="A219:A224"/>
    <mergeCell ref="B219:B224"/>
    <mergeCell ref="A225:A230"/>
    <mergeCell ref="E225:E229"/>
    <mergeCell ref="F225:F229"/>
    <mergeCell ref="A231:A235"/>
    <mergeCell ref="A187:A199"/>
    <mergeCell ref="B187:B199"/>
    <mergeCell ref="G187:H187"/>
    <mergeCell ref="G189:H189"/>
    <mergeCell ref="A236:A239"/>
    <mergeCell ref="B236:B239"/>
    <mergeCell ref="G236:H236"/>
    <mergeCell ref="G238:G239"/>
    <mergeCell ref="H238:H239"/>
    <mergeCell ref="C239:F239"/>
    <mergeCell ref="B180:B186"/>
    <mergeCell ref="G180:H180"/>
    <mergeCell ref="G183:H183"/>
    <mergeCell ref="G185:G186"/>
    <mergeCell ref="H185:H186"/>
    <mergeCell ref="C186:F186"/>
    <mergeCell ref="C180:C185"/>
    <mergeCell ref="D180:D185"/>
    <mergeCell ref="E180:E185"/>
    <mergeCell ref="F180:F185"/>
    <mergeCell ref="A180:A186"/>
    <mergeCell ref="A263:B263"/>
    <mergeCell ref="C263:F263"/>
    <mergeCell ref="B145:B159"/>
    <mergeCell ref="G145:H145"/>
    <mergeCell ref="G166:G167"/>
    <mergeCell ref="H158:H159"/>
    <mergeCell ref="C159:F159"/>
    <mergeCell ref="B160:B167"/>
    <mergeCell ref="G160:H160"/>
    <mergeCell ref="G147:H147"/>
    <mergeCell ref="G158:G159"/>
    <mergeCell ref="A168:A179"/>
    <mergeCell ref="B168:B179"/>
    <mergeCell ref="G168:H168"/>
    <mergeCell ref="G173:H173"/>
    <mergeCell ref="G178:G179"/>
    <mergeCell ref="H178:H179"/>
    <mergeCell ref="C179:F179"/>
    <mergeCell ref="G163:H163"/>
    <mergeCell ref="B139:B144"/>
    <mergeCell ref="G139:H139"/>
    <mergeCell ref="G141:H141"/>
    <mergeCell ref="G143:G144"/>
    <mergeCell ref="H143:H144"/>
    <mergeCell ref="C144:F144"/>
    <mergeCell ref="C139:C143"/>
    <mergeCell ref="D139:D143"/>
    <mergeCell ref="E139:E143"/>
    <mergeCell ref="F139:F143"/>
    <mergeCell ref="G135:H135"/>
    <mergeCell ref="G131:G132"/>
    <mergeCell ref="H131:H132"/>
    <mergeCell ref="A264:B264"/>
    <mergeCell ref="C264:F264"/>
    <mergeCell ref="A261:E261"/>
    <mergeCell ref="F261:H261"/>
    <mergeCell ref="A262:B262"/>
    <mergeCell ref="C262:F262"/>
    <mergeCell ref="H166:H167"/>
    <mergeCell ref="F119:F131"/>
    <mergeCell ref="C133:C137"/>
    <mergeCell ref="D133:D137"/>
    <mergeCell ref="E133:E137"/>
    <mergeCell ref="F133:F137"/>
    <mergeCell ref="C132:F132"/>
    <mergeCell ref="G133:H133"/>
    <mergeCell ref="G137:G138"/>
    <mergeCell ref="H137:H138"/>
    <mergeCell ref="C138:F138"/>
    <mergeCell ref="G119:H119"/>
    <mergeCell ref="G124:H124"/>
    <mergeCell ref="G129:H129"/>
    <mergeCell ref="C119:C131"/>
    <mergeCell ref="D119:D131"/>
    <mergeCell ref="E119:E131"/>
    <mergeCell ref="F8:F14"/>
    <mergeCell ref="B16:B20"/>
    <mergeCell ref="G16:H16"/>
    <mergeCell ref="G19:G20"/>
    <mergeCell ref="H19:H20"/>
    <mergeCell ref="C20:F20"/>
    <mergeCell ref="C16:C19"/>
    <mergeCell ref="D16:D19"/>
    <mergeCell ref="E16:E19"/>
    <mergeCell ref="F16:F19"/>
    <mergeCell ref="B8:B15"/>
    <mergeCell ref="G8:H8"/>
    <mergeCell ref="G10:H10"/>
    <mergeCell ref="G12:H12"/>
    <mergeCell ref="G14:G15"/>
    <mergeCell ref="H14:H15"/>
    <mergeCell ref="C15:F15"/>
    <mergeCell ref="C8:C14"/>
    <mergeCell ref="D8:D14"/>
    <mergeCell ref="E8:E14"/>
    <mergeCell ref="B2:B7"/>
    <mergeCell ref="G2:H2"/>
    <mergeCell ref="G4:H4"/>
    <mergeCell ref="G6:G7"/>
    <mergeCell ref="H6:H7"/>
    <mergeCell ref="C7:F7"/>
    <mergeCell ref="C2:C6"/>
    <mergeCell ref="D2:D6"/>
    <mergeCell ref="E2:E6"/>
    <mergeCell ref="F2:F6"/>
    <mergeCell ref="A160:A167"/>
    <mergeCell ref="A2:A7"/>
    <mergeCell ref="A8:A15"/>
    <mergeCell ref="A16:A20"/>
    <mergeCell ref="A105:A110"/>
    <mergeCell ref="A111:A118"/>
    <mergeCell ref="A21:A29"/>
    <mergeCell ref="A30:A35"/>
    <mergeCell ref="A36:A55"/>
    <mergeCell ref="A56:A68"/>
    <mergeCell ref="F21:F28"/>
    <mergeCell ref="G21:H21"/>
    <mergeCell ref="A119:A132"/>
    <mergeCell ref="A133:A138"/>
    <mergeCell ref="A139:A144"/>
    <mergeCell ref="A145:A159"/>
    <mergeCell ref="A69:A75"/>
    <mergeCell ref="A76:A85"/>
    <mergeCell ref="A86:A104"/>
    <mergeCell ref="B133:B138"/>
    <mergeCell ref="E30:E34"/>
    <mergeCell ref="F30:F34"/>
    <mergeCell ref="B21:B29"/>
    <mergeCell ref="G25:H25"/>
    <mergeCell ref="G28:G29"/>
    <mergeCell ref="H28:H29"/>
    <mergeCell ref="C29:F29"/>
    <mergeCell ref="C21:C28"/>
    <mergeCell ref="D21:D28"/>
    <mergeCell ref="E21:E28"/>
    <mergeCell ref="F36:F54"/>
    <mergeCell ref="G36:H36"/>
    <mergeCell ref="G41:H41"/>
    <mergeCell ref="B30:B35"/>
    <mergeCell ref="G30:H30"/>
    <mergeCell ref="G34:G35"/>
    <mergeCell ref="H34:H35"/>
    <mergeCell ref="C35:F35"/>
    <mergeCell ref="C30:C34"/>
    <mergeCell ref="D30:D34"/>
    <mergeCell ref="E56:E67"/>
    <mergeCell ref="F56:F67"/>
    <mergeCell ref="B36:B55"/>
    <mergeCell ref="G52:H52"/>
    <mergeCell ref="G54:G55"/>
    <mergeCell ref="H54:H55"/>
    <mergeCell ref="C55:F55"/>
    <mergeCell ref="C36:C54"/>
    <mergeCell ref="D36:D54"/>
    <mergeCell ref="E36:E54"/>
    <mergeCell ref="D69:D74"/>
    <mergeCell ref="E69:E74"/>
    <mergeCell ref="F69:F74"/>
    <mergeCell ref="B56:B68"/>
    <mergeCell ref="G56:H56"/>
    <mergeCell ref="G67:G68"/>
    <mergeCell ref="H67:H68"/>
    <mergeCell ref="C68:F68"/>
    <mergeCell ref="C56:C67"/>
    <mergeCell ref="D56:D67"/>
    <mergeCell ref="C76:C84"/>
    <mergeCell ref="D76:D84"/>
    <mergeCell ref="E76:E84"/>
    <mergeCell ref="F76:F84"/>
    <mergeCell ref="B69:B75"/>
    <mergeCell ref="G69:H69"/>
    <mergeCell ref="G74:G75"/>
    <mergeCell ref="H74:H75"/>
    <mergeCell ref="C75:F75"/>
    <mergeCell ref="C69:C74"/>
    <mergeCell ref="C86:C103"/>
    <mergeCell ref="D86:D103"/>
    <mergeCell ref="E86:E103"/>
    <mergeCell ref="B76:B85"/>
    <mergeCell ref="G76:H76"/>
    <mergeCell ref="G80:H80"/>
    <mergeCell ref="G82:H82"/>
    <mergeCell ref="G84:G85"/>
    <mergeCell ref="H84:H85"/>
    <mergeCell ref="C85:F85"/>
    <mergeCell ref="B111:B118"/>
    <mergeCell ref="G111:H111"/>
    <mergeCell ref="G113:H113"/>
    <mergeCell ref="G115:H115"/>
    <mergeCell ref="G117:G118"/>
    <mergeCell ref="H117:H118"/>
    <mergeCell ref="C118:F118"/>
    <mergeCell ref="B86:B104"/>
    <mergeCell ref="B105:B110"/>
    <mergeCell ref="B119:B132"/>
    <mergeCell ref="G86:H86"/>
    <mergeCell ref="G98:H98"/>
    <mergeCell ref="G101:H101"/>
    <mergeCell ref="G103:G104"/>
    <mergeCell ref="H103:H104"/>
    <mergeCell ref="C104:F104"/>
    <mergeCell ref="G105:H105"/>
    <mergeCell ref="F86:F103"/>
    <mergeCell ref="C105:C109"/>
    <mergeCell ref="D105:D109"/>
    <mergeCell ref="E105:E109"/>
    <mergeCell ref="F105:F109"/>
    <mergeCell ref="C111:C117"/>
    <mergeCell ref="D111:D117"/>
    <mergeCell ref="E111:E117"/>
    <mergeCell ref="F111:F117"/>
    <mergeCell ref="C110:F110"/>
    <mergeCell ref="C199:F199"/>
    <mergeCell ref="C187:C198"/>
    <mergeCell ref="D187:D198"/>
    <mergeCell ref="E187:E198"/>
    <mergeCell ref="F187:F198"/>
    <mergeCell ref="G152:H152"/>
    <mergeCell ref="C160:C166"/>
    <mergeCell ref="D160:D166"/>
    <mergeCell ref="C167:F167"/>
    <mergeCell ref="C145:C158"/>
    <mergeCell ref="G92:H92"/>
    <mergeCell ref="G62:H62"/>
    <mergeCell ref="G194:H194"/>
    <mergeCell ref="G196:H196"/>
    <mergeCell ref="G191:H191"/>
    <mergeCell ref="G198:G199"/>
    <mergeCell ref="H198:H199"/>
    <mergeCell ref="G107:H107"/>
    <mergeCell ref="G109:G110"/>
    <mergeCell ref="H109:H110"/>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C477D-BA9E-48BF-B335-181F8E6A4A76}">
  <dimension ref="A1:N326"/>
  <sheetViews>
    <sheetView zoomScale="80" zoomScaleNormal="80" workbookViewId="0">
      <pane ySplit="1" topLeftCell="A4" activePane="bottomLeft" state="frozen"/>
      <selection pane="bottomLeft" activeCell="H10" sqref="H10:H11"/>
    </sheetView>
  </sheetViews>
  <sheetFormatPr defaultColWidth="9.140625" defaultRowHeight="15.75" x14ac:dyDescent="0.25"/>
  <cols>
    <col min="1" max="1" width="12" style="93" customWidth="1"/>
    <col min="2" max="2" width="28.7109375" style="94" customWidth="1"/>
    <col min="3" max="3" width="23" style="93" customWidth="1"/>
    <col min="4" max="4" width="28.7109375" style="93" customWidth="1"/>
    <col min="5" max="5" width="24.5703125" style="93" customWidth="1"/>
    <col min="6" max="6" width="28" style="93" customWidth="1"/>
    <col min="7" max="7" width="25.5703125" style="93" customWidth="1"/>
    <col min="8" max="8" width="24.28515625" style="93" customWidth="1"/>
    <col min="9" max="9" width="18.28515625" style="93" customWidth="1"/>
    <col min="10" max="10" width="9.85546875" style="93" customWidth="1"/>
    <col min="11" max="11" width="11.85546875" style="93" customWidth="1"/>
    <col min="12" max="12" width="19.140625" style="93" customWidth="1"/>
    <col min="13" max="13" width="31.28515625" style="93" customWidth="1"/>
    <col min="14" max="14" width="16.42578125" style="93" customWidth="1"/>
    <col min="15" max="16384" width="9.140625" style="93"/>
  </cols>
  <sheetData>
    <row r="1" spans="1:14" s="94" customFormat="1" ht="48" thickBot="1" x14ac:dyDescent="0.3">
      <c r="A1" s="139" t="s">
        <v>0</v>
      </c>
      <c r="B1" s="138" t="s">
        <v>1</v>
      </c>
      <c r="C1" s="137" t="s">
        <v>2</v>
      </c>
      <c r="D1" s="136" t="s">
        <v>3</v>
      </c>
      <c r="E1" s="136" t="s">
        <v>4</v>
      </c>
      <c r="F1" s="136" t="s">
        <v>5</v>
      </c>
      <c r="G1" s="135" t="s">
        <v>6</v>
      </c>
      <c r="H1" s="134" t="s">
        <v>7</v>
      </c>
      <c r="I1" s="93"/>
      <c r="J1" s="93"/>
      <c r="K1" s="93"/>
      <c r="L1" s="93"/>
      <c r="M1" s="93"/>
      <c r="N1" s="93"/>
    </row>
    <row r="2" spans="1:14" ht="15.75" customHeight="1" x14ac:dyDescent="0.25">
      <c r="A2" s="128">
        <v>1</v>
      </c>
      <c r="B2" s="127" t="s">
        <v>1124</v>
      </c>
      <c r="C2" s="126" t="s">
        <v>1154</v>
      </c>
      <c r="D2" s="126" t="s">
        <v>1153</v>
      </c>
      <c r="E2" s="126" t="s">
        <v>1152</v>
      </c>
      <c r="F2" s="126" t="s">
        <v>1151</v>
      </c>
      <c r="G2" s="125" t="s">
        <v>933</v>
      </c>
      <c r="H2" s="124"/>
    </row>
    <row r="3" spans="1:14" ht="30.75" customHeight="1" x14ac:dyDescent="0.25">
      <c r="A3" s="120"/>
      <c r="B3" s="119"/>
      <c r="C3" s="123"/>
      <c r="D3" s="123"/>
      <c r="E3" s="123"/>
      <c r="F3" s="123"/>
      <c r="G3" s="122" t="s">
        <v>778</v>
      </c>
      <c r="H3" s="129">
        <v>14</v>
      </c>
    </row>
    <row r="4" spans="1:14" ht="50.25" customHeight="1" x14ac:dyDescent="0.25">
      <c r="A4" s="120"/>
      <c r="B4" s="119"/>
      <c r="C4" s="123"/>
      <c r="D4" s="123"/>
      <c r="E4" s="123"/>
      <c r="F4" s="123"/>
      <c r="G4" s="122" t="s">
        <v>1150</v>
      </c>
      <c r="H4" s="129">
        <v>6</v>
      </c>
    </row>
    <row r="5" spans="1:14" ht="30" customHeight="1" thickBot="1" x14ac:dyDescent="0.3">
      <c r="A5" s="120"/>
      <c r="B5" s="119"/>
      <c r="C5" s="123"/>
      <c r="D5" s="123"/>
      <c r="E5" s="123"/>
      <c r="F5" s="123"/>
      <c r="G5" s="132" t="s">
        <v>1149</v>
      </c>
      <c r="H5" s="121">
        <v>1</v>
      </c>
    </row>
    <row r="6" spans="1:14" ht="15" customHeight="1" x14ac:dyDescent="0.25">
      <c r="A6" s="120"/>
      <c r="B6" s="119"/>
      <c r="C6" s="123"/>
      <c r="D6" s="123"/>
      <c r="E6" s="123"/>
      <c r="F6" s="123"/>
      <c r="G6" s="125" t="s">
        <v>955</v>
      </c>
      <c r="H6" s="124"/>
    </row>
    <row r="7" spans="1:14" ht="45" customHeight="1" thickBot="1" x14ac:dyDescent="0.3">
      <c r="A7" s="120"/>
      <c r="B7" s="119"/>
      <c r="C7" s="123"/>
      <c r="D7" s="123"/>
      <c r="E7" s="123"/>
      <c r="F7" s="123"/>
      <c r="G7" s="122" t="s">
        <v>954</v>
      </c>
      <c r="H7" s="129">
        <v>3</v>
      </c>
    </row>
    <row r="8" spans="1:14" ht="15" customHeight="1" x14ac:dyDescent="0.25">
      <c r="A8" s="120"/>
      <c r="B8" s="119"/>
      <c r="C8" s="123"/>
      <c r="D8" s="123"/>
      <c r="E8" s="123"/>
      <c r="F8" s="123"/>
      <c r="G8" s="125" t="s">
        <v>923</v>
      </c>
      <c r="H8" s="124"/>
    </row>
    <row r="9" spans="1:14" ht="34.5" customHeight="1" x14ac:dyDescent="0.25">
      <c r="A9" s="120"/>
      <c r="B9" s="119"/>
      <c r="C9" s="123"/>
      <c r="D9" s="123"/>
      <c r="E9" s="123"/>
      <c r="F9" s="123"/>
      <c r="G9" s="122" t="s">
        <v>921</v>
      </c>
      <c r="H9" s="129">
        <v>3</v>
      </c>
    </row>
    <row r="10" spans="1:14" ht="16.5" thickBot="1" x14ac:dyDescent="0.3">
      <c r="A10" s="120"/>
      <c r="B10" s="119"/>
      <c r="C10" s="118"/>
      <c r="D10" s="118"/>
      <c r="E10" s="118"/>
      <c r="F10" s="118"/>
      <c r="G10" s="117" t="s">
        <v>17</v>
      </c>
      <c r="H10" s="116">
        <f>H9+H7+H5+H4+H3</f>
        <v>27</v>
      </c>
    </row>
    <row r="11" spans="1:14" ht="120.75" customHeight="1" thickBot="1" x14ac:dyDescent="0.3">
      <c r="A11" s="115"/>
      <c r="B11" s="114"/>
      <c r="C11" s="113" t="s">
        <v>1148</v>
      </c>
      <c r="D11" s="113"/>
      <c r="E11" s="113"/>
      <c r="F11" s="112"/>
      <c r="G11" s="111"/>
      <c r="H11" s="110"/>
    </row>
    <row r="12" spans="1:14" ht="16.5" customHeight="1" x14ac:dyDescent="0.25">
      <c r="A12" s="128">
        <v>2</v>
      </c>
      <c r="B12" s="127" t="s">
        <v>937</v>
      </c>
      <c r="C12" s="126" t="s">
        <v>1147</v>
      </c>
      <c r="D12" s="126" t="s">
        <v>1146</v>
      </c>
      <c r="E12" s="126" t="s">
        <v>1145</v>
      </c>
      <c r="F12" s="126" t="s">
        <v>1144</v>
      </c>
      <c r="G12" s="125" t="s">
        <v>933</v>
      </c>
      <c r="H12" s="124"/>
    </row>
    <row r="13" spans="1:14" ht="31.5" x14ac:dyDescent="0.25">
      <c r="A13" s="120"/>
      <c r="B13" s="119"/>
      <c r="C13" s="123"/>
      <c r="D13" s="123"/>
      <c r="E13" s="123"/>
      <c r="F13" s="123"/>
      <c r="G13" s="122" t="s">
        <v>1113</v>
      </c>
      <c r="H13" s="129">
        <v>7</v>
      </c>
    </row>
    <row r="14" spans="1:14" ht="48" thickBot="1" x14ac:dyDescent="0.3">
      <c r="A14" s="120"/>
      <c r="B14" s="119"/>
      <c r="C14" s="123"/>
      <c r="D14" s="123"/>
      <c r="E14" s="123"/>
      <c r="F14" s="123"/>
      <c r="G14" s="122" t="s">
        <v>1050</v>
      </c>
      <c r="H14" s="129">
        <v>4</v>
      </c>
    </row>
    <row r="15" spans="1:14" ht="16.5" customHeight="1" x14ac:dyDescent="0.25">
      <c r="A15" s="120"/>
      <c r="B15" s="119"/>
      <c r="C15" s="123"/>
      <c r="D15" s="123"/>
      <c r="E15" s="123"/>
      <c r="F15" s="123"/>
      <c r="G15" s="125" t="s">
        <v>1143</v>
      </c>
      <c r="H15" s="124"/>
    </row>
    <row r="16" spans="1:14" ht="34.5" customHeight="1" x14ac:dyDescent="0.25">
      <c r="A16" s="120"/>
      <c r="B16" s="119"/>
      <c r="C16" s="123"/>
      <c r="D16" s="123"/>
      <c r="E16" s="123"/>
      <c r="F16" s="123"/>
      <c r="G16" s="122" t="s">
        <v>1142</v>
      </c>
      <c r="H16" s="129">
        <v>1</v>
      </c>
    </row>
    <row r="17" spans="1:8" ht="47.25" x14ac:dyDescent="0.25">
      <c r="A17" s="120"/>
      <c r="B17" s="119"/>
      <c r="C17" s="123"/>
      <c r="D17" s="123"/>
      <c r="E17" s="123"/>
      <c r="F17" s="123"/>
      <c r="G17" s="122" t="s">
        <v>1141</v>
      </c>
      <c r="H17" s="129">
        <v>1</v>
      </c>
    </row>
    <row r="18" spans="1:8" ht="47.25" x14ac:dyDescent="0.25">
      <c r="A18" s="120"/>
      <c r="B18" s="119"/>
      <c r="C18" s="123"/>
      <c r="D18" s="123"/>
      <c r="E18" s="123"/>
      <c r="F18" s="123"/>
      <c r="G18" s="122" t="s">
        <v>1140</v>
      </c>
      <c r="H18" s="129">
        <v>3</v>
      </c>
    </row>
    <row r="19" spans="1:8" ht="31.5" x14ac:dyDescent="0.25">
      <c r="A19" s="120"/>
      <c r="B19" s="119"/>
      <c r="C19" s="123"/>
      <c r="D19" s="123"/>
      <c r="E19" s="123"/>
      <c r="F19" s="123"/>
      <c r="G19" s="122" t="s">
        <v>1139</v>
      </c>
      <c r="H19" s="129">
        <v>5</v>
      </c>
    </row>
    <row r="20" spans="1:8" ht="63" x14ac:dyDescent="0.25">
      <c r="A20" s="120"/>
      <c r="B20" s="119"/>
      <c r="C20" s="123"/>
      <c r="D20" s="123"/>
      <c r="E20" s="123"/>
      <c r="F20" s="123"/>
      <c r="G20" s="122" t="s">
        <v>1138</v>
      </c>
      <c r="H20" s="129">
        <v>1</v>
      </c>
    </row>
    <row r="21" spans="1:8" ht="47.25" x14ac:dyDescent="0.25">
      <c r="A21" s="120"/>
      <c r="B21" s="119"/>
      <c r="C21" s="123"/>
      <c r="D21" s="123"/>
      <c r="E21" s="123"/>
      <c r="F21" s="123"/>
      <c r="G21" s="122" t="s">
        <v>1137</v>
      </c>
      <c r="H21" s="129">
        <v>1</v>
      </c>
    </row>
    <row r="22" spans="1:8" ht="31.5" x14ac:dyDescent="0.25">
      <c r="A22" s="120"/>
      <c r="B22" s="119"/>
      <c r="C22" s="123"/>
      <c r="D22" s="123"/>
      <c r="E22" s="123"/>
      <c r="F22" s="123"/>
      <c r="G22" s="122" t="s">
        <v>1136</v>
      </c>
      <c r="H22" s="129">
        <v>1</v>
      </c>
    </row>
    <row r="23" spans="1:8" ht="78.75" x14ac:dyDescent="0.25">
      <c r="A23" s="120"/>
      <c r="B23" s="119"/>
      <c r="C23" s="123"/>
      <c r="D23" s="123"/>
      <c r="E23" s="123"/>
      <c r="F23" s="123"/>
      <c r="G23" s="122" t="s">
        <v>1135</v>
      </c>
      <c r="H23" s="129">
        <v>18</v>
      </c>
    </row>
    <row r="24" spans="1:8" ht="31.5" x14ac:dyDescent="0.25">
      <c r="A24" s="120"/>
      <c r="B24" s="119"/>
      <c r="C24" s="123"/>
      <c r="D24" s="123"/>
      <c r="E24" s="123"/>
      <c r="F24" s="123"/>
      <c r="G24" s="122" t="s">
        <v>1134</v>
      </c>
      <c r="H24" s="129">
        <v>2</v>
      </c>
    </row>
    <row r="25" spans="1:8" ht="32.25" thickBot="1" x14ac:dyDescent="0.3">
      <c r="A25" s="120"/>
      <c r="B25" s="119"/>
      <c r="C25" s="123"/>
      <c r="D25" s="123"/>
      <c r="E25" s="123"/>
      <c r="F25" s="123"/>
      <c r="G25" s="122" t="s">
        <v>1133</v>
      </c>
      <c r="H25" s="129">
        <v>3</v>
      </c>
    </row>
    <row r="26" spans="1:8" x14ac:dyDescent="0.25">
      <c r="A26" s="120"/>
      <c r="B26" s="119"/>
      <c r="C26" s="123"/>
      <c r="D26" s="123"/>
      <c r="E26" s="123"/>
      <c r="F26" s="123"/>
      <c r="G26" s="125" t="s">
        <v>955</v>
      </c>
      <c r="H26" s="124"/>
    </row>
    <row r="27" spans="1:8" ht="32.25" thickBot="1" x14ac:dyDescent="0.3">
      <c r="A27" s="120"/>
      <c r="B27" s="119"/>
      <c r="C27" s="123"/>
      <c r="D27" s="123"/>
      <c r="E27" s="123"/>
      <c r="F27" s="123"/>
      <c r="G27" s="122" t="s">
        <v>954</v>
      </c>
      <c r="H27" s="129">
        <v>2</v>
      </c>
    </row>
    <row r="28" spans="1:8" x14ac:dyDescent="0.25">
      <c r="A28" s="120"/>
      <c r="B28" s="119"/>
      <c r="C28" s="123"/>
      <c r="D28" s="123"/>
      <c r="E28" s="123"/>
      <c r="F28" s="123"/>
      <c r="G28" s="125" t="s">
        <v>923</v>
      </c>
      <c r="H28" s="124"/>
    </row>
    <row r="29" spans="1:8" ht="32.25" thickBot="1" x14ac:dyDescent="0.3">
      <c r="A29" s="120"/>
      <c r="B29" s="119"/>
      <c r="C29" s="123"/>
      <c r="D29" s="123"/>
      <c r="E29" s="123"/>
      <c r="F29" s="123"/>
      <c r="G29" s="122" t="s">
        <v>921</v>
      </c>
      <c r="H29" s="129">
        <v>1</v>
      </c>
    </row>
    <row r="30" spans="1:8" x14ac:dyDescent="0.25">
      <c r="A30" s="120"/>
      <c r="B30" s="119"/>
      <c r="C30" s="123"/>
      <c r="D30" s="123"/>
      <c r="E30" s="123"/>
      <c r="F30" s="123"/>
      <c r="G30" s="125" t="s">
        <v>920</v>
      </c>
      <c r="H30" s="124"/>
    </row>
    <row r="31" spans="1:8" ht="32.25" thickBot="1" x14ac:dyDescent="0.3">
      <c r="A31" s="120"/>
      <c r="B31" s="119"/>
      <c r="C31" s="123"/>
      <c r="D31" s="123"/>
      <c r="E31" s="123"/>
      <c r="F31" s="123"/>
      <c r="G31" s="122" t="s">
        <v>998</v>
      </c>
      <c r="H31" s="129">
        <v>3</v>
      </c>
    </row>
    <row r="32" spans="1:8" x14ac:dyDescent="0.25">
      <c r="A32" s="120"/>
      <c r="B32" s="119"/>
      <c r="C32" s="123"/>
      <c r="D32" s="123"/>
      <c r="E32" s="123"/>
      <c r="F32" s="123"/>
      <c r="G32" s="125" t="s">
        <v>915</v>
      </c>
      <c r="H32" s="124"/>
    </row>
    <row r="33" spans="1:9" ht="31.5" x14ac:dyDescent="0.25">
      <c r="A33" s="120"/>
      <c r="B33" s="119"/>
      <c r="C33" s="123"/>
      <c r="D33" s="123"/>
      <c r="E33" s="123"/>
      <c r="F33" s="123"/>
      <c r="G33" s="122" t="s">
        <v>962</v>
      </c>
      <c r="H33" s="129">
        <v>7</v>
      </c>
    </row>
    <row r="34" spans="1:9" x14ac:dyDescent="0.25">
      <c r="A34" s="120"/>
      <c r="B34" s="119"/>
      <c r="C34" s="123"/>
      <c r="D34" s="123"/>
      <c r="E34" s="123"/>
      <c r="F34" s="123"/>
      <c r="G34" s="122" t="s">
        <v>914</v>
      </c>
      <c r="H34" s="129">
        <v>7</v>
      </c>
    </row>
    <row r="35" spans="1:9" x14ac:dyDescent="0.25">
      <c r="A35" s="120"/>
      <c r="B35" s="119"/>
      <c r="C35" s="123"/>
      <c r="D35" s="123"/>
      <c r="E35" s="123"/>
      <c r="F35" s="123"/>
      <c r="G35" s="122" t="s">
        <v>913</v>
      </c>
      <c r="H35" s="129">
        <v>7</v>
      </c>
    </row>
    <row r="36" spans="1:9" ht="16.5" thickBot="1" x14ac:dyDescent="0.3">
      <c r="A36" s="120"/>
      <c r="B36" s="119"/>
      <c r="C36" s="118"/>
      <c r="D36" s="118"/>
      <c r="E36" s="118"/>
      <c r="F36" s="118"/>
      <c r="G36" s="117" t="s">
        <v>17</v>
      </c>
      <c r="H36" s="116">
        <f>SUM(H33:H35,H31,H29,H27,H16:H25,H13:H14)</f>
        <v>74</v>
      </c>
    </row>
    <row r="37" spans="1:9" ht="141" customHeight="1" thickBot="1" x14ac:dyDescent="0.3">
      <c r="A37" s="115"/>
      <c r="B37" s="114"/>
      <c r="C37" s="113" t="s">
        <v>1132</v>
      </c>
      <c r="D37" s="113"/>
      <c r="E37" s="113"/>
      <c r="F37" s="112"/>
      <c r="G37" s="111"/>
      <c r="H37" s="110"/>
    </row>
    <row r="38" spans="1:9" ht="16.5" customHeight="1" x14ac:dyDescent="0.25">
      <c r="A38" s="128">
        <v>3</v>
      </c>
      <c r="B38" s="127" t="s">
        <v>1124</v>
      </c>
      <c r="C38" s="126" t="s">
        <v>1131</v>
      </c>
      <c r="D38" s="126" t="s">
        <v>1130</v>
      </c>
      <c r="E38" s="126" t="s">
        <v>1121</v>
      </c>
      <c r="F38" s="126" t="s">
        <v>1129</v>
      </c>
      <c r="G38" s="125" t="s">
        <v>955</v>
      </c>
      <c r="H38" s="124"/>
    </row>
    <row r="39" spans="1:9" ht="32.25" thickBot="1" x14ac:dyDescent="0.3">
      <c r="A39" s="120"/>
      <c r="B39" s="119"/>
      <c r="C39" s="123"/>
      <c r="D39" s="123"/>
      <c r="E39" s="123"/>
      <c r="F39" s="123"/>
      <c r="G39" s="122" t="s">
        <v>954</v>
      </c>
      <c r="H39" s="129">
        <v>2</v>
      </c>
    </row>
    <row r="40" spans="1:9" x14ac:dyDescent="0.25">
      <c r="A40" s="120"/>
      <c r="B40" s="119"/>
      <c r="C40" s="123"/>
      <c r="D40" s="123"/>
      <c r="E40" s="123"/>
      <c r="F40" s="123"/>
      <c r="G40" s="125" t="s">
        <v>923</v>
      </c>
      <c r="H40" s="124"/>
    </row>
    <row r="41" spans="1:9" ht="32.25" thickBot="1" x14ac:dyDescent="0.3">
      <c r="A41" s="120"/>
      <c r="B41" s="119"/>
      <c r="C41" s="123"/>
      <c r="D41" s="123"/>
      <c r="E41" s="123"/>
      <c r="F41" s="123"/>
      <c r="G41" s="122" t="s">
        <v>921</v>
      </c>
      <c r="H41" s="129">
        <v>1</v>
      </c>
    </row>
    <row r="42" spans="1:9" x14ac:dyDescent="0.25">
      <c r="A42" s="120"/>
      <c r="B42" s="119"/>
      <c r="C42" s="123"/>
      <c r="D42" s="123"/>
      <c r="E42" s="123"/>
      <c r="F42" s="123"/>
      <c r="G42" s="125" t="s">
        <v>915</v>
      </c>
      <c r="H42" s="124"/>
    </row>
    <row r="43" spans="1:9" ht="32.25" thickBot="1" x14ac:dyDescent="0.3">
      <c r="A43" s="120"/>
      <c r="B43" s="119"/>
      <c r="C43" s="123"/>
      <c r="D43" s="123"/>
      <c r="E43" s="123"/>
      <c r="F43" s="123"/>
      <c r="G43" s="122" t="s">
        <v>962</v>
      </c>
      <c r="H43" s="129">
        <v>21</v>
      </c>
    </row>
    <row r="44" spans="1:9" x14ac:dyDescent="0.25">
      <c r="A44" s="120"/>
      <c r="B44" s="119"/>
      <c r="C44" s="123"/>
      <c r="D44" s="123"/>
      <c r="E44" s="123"/>
      <c r="F44" s="123"/>
      <c r="G44" s="125" t="s">
        <v>933</v>
      </c>
      <c r="H44" s="124"/>
    </row>
    <row r="45" spans="1:9" ht="31.5" x14ac:dyDescent="0.25">
      <c r="A45" s="120"/>
      <c r="B45" s="119"/>
      <c r="C45" s="123"/>
      <c r="D45" s="123"/>
      <c r="E45" s="123"/>
      <c r="F45" s="123"/>
      <c r="G45" s="132" t="s">
        <v>1128</v>
      </c>
      <c r="H45" s="121">
        <v>5</v>
      </c>
      <c r="I45" s="179"/>
    </row>
    <row r="46" spans="1:9" ht="63" x14ac:dyDescent="0.25">
      <c r="A46" s="120"/>
      <c r="B46" s="119"/>
      <c r="C46" s="123"/>
      <c r="D46" s="123"/>
      <c r="E46" s="123"/>
      <c r="F46" s="123"/>
      <c r="G46" s="132" t="s">
        <v>1127</v>
      </c>
      <c r="H46" s="121">
        <v>1</v>
      </c>
      <c r="I46" s="179"/>
    </row>
    <row r="47" spans="1:9" ht="31.5" x14ac:dyDescent="0.25">
      <c r="A47" s="120"/>
      <c r="B47" s="119"/>
      <c r="C47" s="123"/>
      <c r="D47" s="123"/>
      <c r="E47" s="123"/>
      <c r="F47" s="123"/>
      <c r="G47" s="132" t="s">
        <v>1126</v>
      </c>
      <c r="H47" s="121">
        <v>3</v>
      </c>
      <c r="I47" s="179"/>
    </row>
    <row r="48" spans="1:9" ht="16.5" thickBot="1" x14ac:dyDescent="0.3">
      <c r="A48" s="120"/>
      <c r="B48" s="119"/>
      <c r="C48" s="118"/>
      <c r="D48" s="118"/>
      <c r="E48" s="118"/>
      <c r="F48" s="118"/>
      <c r="G48" s="117" t="s">
        <v>17</v>
      </c>
      <c r="H48" s="116">
        <f>SUM(H45:H47,H43,H41,H39)</f>
        <v>33</v>
      </c>
    </row>
    <row r="49" spans="1:9" ht="108" customHeight="1" thickBot="1" x14ac:dyDescent="0.3">
      <c r="A49" s="115"/>
      <c r="B49" s="114"/>
      <c r="C49" s="113" t="s">
        <v>1125</v>
      </c>
      <c r="D49" s="113"/>
      <c r="E49" s="113"/>
      <c r="F49" s="112"/>
      <c r="G49" s="111"/>
      <c r="H49" s="110"/>
    </row>
    <row r="50" spans="1:9" ht="16.5" customHeight="1" x14ac:dyDescent="0.25">
      <c r="A50" s="128">
        <v>4</v>
      </c>
      <c r="B50" s="127" t="s">
        <v>1124</v>
      </c>
      <c r="C50" s="126" t="s">
        <v>1123</v>
      </c>
      <c r="D50" s="126" t="s">
        <v>1122</v>
      </c>
      <c r="E50" s="126" t="s">
        <v>1121</v>
      </c>
      <c r="F50" s="126" t="s">
        <v>1120</v>
      </c>
      <c r="G50" s="125" t="s">
        <v>955</v>
      </c>
      <c r="H50" s="124"/>
    </row>
    <row r="51" spans="1:9" ht="50.25" customHeight="1" thickBot="1" x14ac:dyDescent="0.3">
      <c r="A51" s="120"/>
      <c r="B51" s="119"/>
      <c r="C51" s="123"/>
      <c r="D51" s="123"/>
      <c r="E51" s="123"/>
      <c r="F51" s="123"/>
      <c r="G51" s="132" t="s">
        <v>1119</v>
      </c>
      <c r="H51" s="121">
        <v>2</v>
      </c>
      <c r="I51" s="179"/>
    </row>
    <row r="52" spans="1:9" x14ac:dyDescent="0.25">
      <c r="A52" s="120"/>
      <c r="B52" s="119"/>
      <c r="C52" s="123"/>
      <c r="D52" s="123"/>
      <c r="E52" s="123"/>
      <c r="F52" s="123"/>
      <c r="G52" s="125" t="s">
        <v>933</v>
      </c>
      <c r="H52" s="124"/>
      <c r="I52" s="178"/>
    </row>
    <row r="53" spans="1:9" ht="31.5" x14ac:dyDescent="0.25">
      <c r="A53" s="120"/>
      <c r="B53" s="119"/>
      <c r="C53" s="123"/>
      <c r="D53" s="123"/>
      <c r="E53" s="123"/>
      <c r="F53" s="123"/>
      <c r="G53" s="122" t="s">
        <v>778</v>
      </c>
      <c r="H53" s="121">
        <v>2</v>
      </c>
    </row>
    <row r="54" spans="1:9" ht="16.5" thickBot="1" x14ac:dyDescent="0.3">
      <c r="A54" s="120"/>
      <c r="B54" s="119"/>
      <c r="C54" s="118"/>
      <c r="D54" s="118"/>
      <c r="E54" s="118"/>
      <c r="F54" s="118"/>
      <c r="G54" s="117" t="s">
        <v>17</v>
      </c>
      <c r="H54" s="116">
        <f>SUM(H51:H51,H53:H53,)</f>
        <v>4</v>
      </c>
    </row>
    <row r="55" spans="1:9" ht="79.5" customHeight="1" thickBot="1" x14ac:dyDescent="0.3">
      <c r="A55" s="115"/>
      <c r="B55" s="114"/>
      <c r="C55" s="113" t="s">
        <v>1118</v>
      </c>
      <c r="D55" s="113"/>
      <c r="E55" s="113"/>
      <c r="F55" s="112"/>
      <c r="G55" s="111"/>
      <c r="H55" s="110"/>
    </row>
    <row r="56" spans="1:9" ht="16.5" customHeight="1" x14ac:dyDescent="0.25">
      <c r="A56" s="128">
        <v>5</v>
      </c>
      <c r="B56" s="127" t="s">
        <v>937</v>
      </c>
      <c r="C56" s="126" t="s">
        <v>1117</v>
      </c>
      <c r="D56" s="126" t="s">
        <v>1116</v>
      </c>
      <c r="E56" s="126" t="s">
        <v>1115</v>
      </c>
      <c r="F56" s="126" t="s">
        <v>1114</v>
      </c>
      <c r="G56" s="125" t="s">
        <v>933</v>
      </c>
      <c r="H56" s="124"/>
    </row>
    <row r="57" spans="1:9" ht="31.5" x14ac:dyDescent="0.25">
      <c r="A57" s="120"/>
      <c r="B57" s="119"/>
      <c r="C57" s="123"/>
      <c r="D57" s="123"/>
      <c r="E57" s="123"/>
      <c r="F57" s="123"/>
      <c r="G57" s="122" t="s">
        <v>1113</v>
      </c>
      <c r="H57" s="129">
        <v>8</v>
      </c>
    </row>
    <row r="58" spans="1:9" ht="31.5" x14ac:dyDescent="0.25">
      <c r="A58" s="120"/>
      <c r="B58" s="119"/>
      <c r="C58" s="123"/>
      <c r="D58" s="123"/>
      <c r="E58" s="123"/>
      <c r="F58" s="123"/>
      <c r="G58" s="122" t="s">
        <v>932</v>
      </c>
      <c r="H58" s="129">
        <v>6</v>
      </c>
    </row>
    <row r="59" spans="1:9" ht="48" thickBot="1" x14ac:dyDescent="0.3">
      <c r="A59" s="120"/>
      <c r="B59" s="119"/>
      <c r="C59" s="123"/>
      <c r="D59" s="123"/>
      <c r="E59" s="123"/>
      <c r="F59" s="123"/>
      <c r="G59" s="122" t="s">
        <v>1050</v>
      </c>
      <c r="H59" s="129">
        <v>4</v>
      </c>
    </row>
    <row r="60" spans="1:9" x14ac:dyDescent="0.25">
      <c r="A60" s="120"/>
      <c r="B60" s="119"/>
      <c r="C60" s="123"/>
      <c r="D60" s="123"/>
      <c r="E60" s="123"/>
      <c r="F60" s="123"/>
      <c r="G60" s="125" t="s">
        <v>955</v>
      </c>
      <c r="H60" s="124"/>
    </row>
    <row r="61" spans="1:9" ht="32.25" thickBot="1" x14ac:dyDescent="0.3">
      <c r="A61" s="120"/>
      <c r="B61" s="119"/>
      <c r="C61" s="123"/>
      <c r="D61" s="123"/>
      <c r="E61" s="123"/>
      <c r="F61" s="123"/>
      <c r="G61" s="122" t="s">
        <v>954</v>
      </c>
      <c r="H61" s="129">
        <v>7</v>
      </c>
    </row>
    <row r="62" spans="1:9" x14ac:dyDescent="0.25">
      <c r="A62" s="120"/>
      <c r="B62" s="119"/>
      <c r="C62" s="123"/>
      <c r="D62" s="123"/>
      <c r="E62" s="123"/>
      <c r="F62" s="123"/>
      <c r="G62" s="125" t="s">
        <v>923</v>
      </c>
      <c r="H62" s="124"/>
    </row>
    <row r="63" spans="1:9" ht="32.25" thickBot="1" x14ac:dyDescent="0.3">
      <c r="A63" s="120"/>
      <c r="B63" s="119"/>
      <c r="C63" s="123"/>
      <c r="D63" s="123"/>
      <c r="E63" s="123"/>
      <c r="F63" s="123"/>
      <c r="G63" s="122" t="s">
        <v>921</v>
      </c>
      <c r="H63" s="129">
        <v>7</v>
      </c>
    </row>
    <row r="64" spans="1:9" ht="15.75" customHeight="1" x14ac:dyDescent="0.25">
      <c r="A64" s="120"/>
      <c r="B64" s="119"/>
      <c r="C64" s="123"/>
      <c r="D64" s="123"/>
      <c r="E64" s="123"/>
      <c r="F64" s="123"/>
      <c r="G64" s="125" t="s">
        <v>920</v>
      </c>
      <c r="H64" s="124"/>
    </row>
    <row r="65" spans="1:8" ht="31.5" x14ac:dyDescent="0.25">
      <c r="A65" s="120"/>
      <c r="B65" s="119"/>
      <c r="C65" s="123"/>
      <c r="D65" s="123"/>
      <c r="E65" s="123"/>
      <c r="F65" s="123"/>
      <c r="G65" s="122" t="s">
        <v>998</v>
      </c>
      <c r="H65" s="129">
        <v>2</v>
      </c>
    </row>
    <row r="66" spans="1:8" ht="16.5" thickBot="1" x14ac:dyDescent="0.3">
      <c r="A66" s="120"/>
      <c r="B66" s="119"/>
      <c r="C66" s="118"/>
      <c r="D66" s="118"/>
      <c r="E66" s="118"/>
      <c r="F66" s="118"/>
      <c r="G66" s="117" t="s">
        <v>17</v>
      </c>
      <c r="H66" s="116">
        <f>SUM(H65,H63,H61,H57:H59)</f>
        <v>34</v>
      </c>
    </row>
    <row r="67" spans="1:8" ht="115.5" customHeight="1" thickBot="1" x14ac:dyDescent="0.3">
      <c r="A67" s="115"/>
      <c r="B67" s="114"/>
      <c r="C67" s="113" t="s">
        <v>1112</v>
      </c>
      <c r="D67" s="113"/>
      <c r="E67" s="113"/>
      <c r="F67" s="112"/>
      <c r="G67" s="111"/>
      <c r="H67" s="110"/>
    </row>
    <row r="68" spans="1:8" ht="16.5" customHeight="1" x14ac:dyDescent="0.25">
      <c r="A68" s="128">
        <v>6</v>
      </c>
      <c r="B68" s="127" t="s">
        <v>911</v>
      </c>
      <c r="C68" s="126" t="s">
        <v>1111</v>
      </c>
      <c r="D68" s="126" t="s">
        <v>1110</v>
      </c>
      <c r="E68" s="126" t="s">
        <v>1109</v>
      </c>
      <c r="F68" s="126" t="s">
        <v>1108</v>
      </c>
      <c r="G68" s="125" t="s">
        <v>952</v>
      </c>
      <c r="H68" s="124"/>
    </row>
    <row r="69" spans="1:8" x14ac:dyDescent="0.25">
      <c r="A69" s="120"/>
      <c r="B69" s="119"/>
      <c r="C69" s="123"/>
      <c r="D69" s="123"/>
      <c r="E69" s="123"/>
      <c r="F69" s="123"/>
      <c r="G69" s="122" t="s">
        <v>1107</v>
      </c>
      <c r="H69" s="129">
        <v>2</v>
      </c>
    </row>
    <row r="70" spans="1:8" ht="31.5" x14ac:dyDescent="0.25">
      <c r="A70" s="120"/>
      <c r="B70" s="119"/>
      <c r="C70" s="123"/>
      <c r="D70" s="123"/>
      <c r="E70" s="123"/>
      <c r="F70" s="123"/>
      <c r="G70" s="122" t="s">
        <v>1106</v>
      </c>
      <c r="H70" s="129">
        <v>2</v>
      </c>
    </row>
    <row r="71" spans="1:8" ht="31.5" x14ac:dyDescent="0.25">
      <c r="A71" s="120"/>
      <c r="B71" s="119"/>
      <c r="C71" s="123"/>
      <c r="D71" s="123"/>
      <c r="E71" s="123"/>
      <c r="F71" s="123"/>
      <c r="G71" s="122" t="s">
        <v>1071</v>
      </c>
      <c r="H71" s="129">
        <v>2</v>
      </c>
    </row>
    <row r="72" spans="1:8" x14ac:dyDescent="0.25">
      <c r="A72" s="120"/>
      <c r="B72" s="119"/>
      <c r="C72" s="123"/>
      <c r="D72" s="123"/>
      <c r="E72" s="123"/>
      <c r="F72" s="123"/>
      <c r="G72" s="122" t="s">
        <v>1061</v>
      </c>
      <c r="H72" s="129">
        <v>1</v>
      </c>
    </row>
    <row r="73" spans="1:8" ht="31.5" x14ac:dyDescent="0.25">
      <c r="A73" s="120"/>
      <c r="B73" s="119"/>
      <c r="C73" s="123"/>
      <c r="D73" s="123"/>
      <c r="E73" s="123"/>
      <c r="F73" s="123"/>
      <c r="G73" s="122" t="s">
        <v>1105</v>
      </c>
      <c r="H73" s="129">
        <v>2</v>
      </c>
    </row>
    <row r="74" spans="1:8" ht="31.5" x14ac:dyDescent="0.25">
      <c r="A74" s="120"/>
      <c r="B74" s="119"/>
      <c r="C74" s="123"/>
      <c r="D74" s="123"/>
      <c r="E74" s="123"/>
      <c r="F74" s="123"/>
      <c r="G74" s="122" t="s">
        <v>951</v>
      </c>
      <c r="H74" s="129">
        <v>1</v>
      </c>
    </row>
    <row r="75" spans="1:8" ht="48" thickBot="1" x14ac:dyDescent="0.3">
      <c r="A75" s="120"/>
      <c r="B75" s="119"/>
      <c r="C75" s="123"/>
      <c r="D75" s="123"/>
      <c r="E75" s="123"/>
      <c r="F75" s="123"/>
      <c r="G75" s="122" t="s">
        <v>950</v>
      </c>
      <c r="H75" s="129">
        <v>2</v>
      </c>
    </row>
    <row r="76" spans="1:8" x14ac:dyDescent="0.25">
      <c r="A76" s="120"/>
      <c r="B76" s="119"/>
      <c r="C76" s="123"/>
      <c r="D76" s="123"/>
      <c r="E76" s="123"/>
      <c r="F76" s="123"/>
      <c r="G76" s="125" t="s">
        <v>906</v>
      </c>
      <c r="H76" s="124"/>
    </row>
    <row r="77" spans="1:8" ht="31.5" x14ac:dyDescent="0.25">
      <c r="A77" s="120"/>
      <c r="B77" s="119"/>
      <c r="C77" s="123"/>
      <c r="D77" s="123"/>
      <c r="E77" s="123"/>
      <c r="F77" s="123"/>
      <c r="G77" s="122" t="s">
        <v>903</v>
      </c>
      <c r="H77" s="129">
        <v>8</v>
      </c>
    </row>
    <row r="78" spans="1:8" ht="31.5" x14ac:dyDescent="0.25">
      <c r="A78" s="120"/>
      <c r="B78" s="119"/>
      <c r="C78" s="123"/>
      <c r="D78" s="123"/>
      <c r="E78" s="123"/>
      <c r="F78" s="123"/>
      <c r="G78" s="122" t="s">
        <v>904</v>
      </c>
      <c r="H78" s="129">
        <v>3</v>
      </c>
    </row>
    <row r="79" spans="1:8" ht="58.5" customHeight="1" x14ac:dyDescent="0.25">
      <c r="A79" s="120"/>
      <c r="B79" s="119"/>
      <c r="C79" s="123"/>
      <c r="D79" s="123"/>
      <c r="E79" s="123"/>
      <c r="F79" s="123"/>
      <c r="G79" s="122" t="s">
        <v>1104</v>
      </c>
      <c r="H79" s="129">
        <v>21</v>
      </c>
    </row>
    <row r="80" spans="1:8" x14ac:dyDescent="0.25">
      <c r="A80" s="120"/>
      <c r="B80" s="119"/>
      <c r="C80" s="123"/>
      <c r="D80" s="123"/>
      <c r="E80" s="123"/>
      <c r="F80" s="123"/>
      <c r="G80" s="177" t="s">
        <v>1063</v>
      </c>
      <c r="H80" s="176"/>
    </row>
    <row r="81" spans="1:8" x14ac:dyDescent="0.25">
      <c r="A81" s="120"/>
      <c r="B81" s="119"/>
      <c r="C81" s="123"/>
      <c r="D81" s="123"/>
      <c r="E81" s="123"/>
      <c r="F81" s="123"/>
      <c r="G81" s="122" t="s">
        <v>1093</v>
      </c>
      <c r="H81" s="129">
        <v>2</v>
      </c>
    </row>
    <row r="82" spans="1:8" x14ac:dyDescent="0.25">
      <c r="A82" s="120"/>
      <c r="B82" s="119"/>
      <c r="C82" s="123"/>
      <c r="D82" s="123"/>
      <c r="E82" s="123"/>
      <c r="F82" s="123"/>
      <c r="G82" s="122" t="s">
        <v>1092</v>
      </c>
      <c r="H82" s="129">
        <v>2</v>
      </c>
    </row>
    <row r="83" spans="1:8" x14ac:dyDescent="0.25">
      <c r="A83" s="120"/>
      <c r="B83" s="119"/>
      <c r="C83" s="123"/>
      <c r="D83" s="123"/>
      <c r="E83" s="123"/>
      <c r="F83" s="123"/>
      <c r="G83" s="122" t="s">
        <v>1091</v>
      </c>
      <c r="H83" s="129">
        <v>5</v>
      </c>
    </row>
    <row r="84" spans="1:8" x14ac:dyDescent="0.25">
      <c r="A84" s="120"/>
      <c r="B84" s="119"/>
      <c r="C84" s="123"/>
      <c r="D84" s="123"/>
      <c r="E84" s="123"/>
      <c r="F84" s="123"/>
      <c r="G84" s="122" t="s">
        <v>1090</v>
      </c>
      <c r="H84" s="129">
        <v>2</v>
      </c>
    </row>
    <row r="85" spans="1:8" ht="16.5" thickBot="1" x14ac:dyDescent="0.3">
      <c r="A85" s="120"/>
      <c r="B85" s="119"/>
      <c r="C85" s="123"/>
      <c r="D85" s="123"/>
      <c r="E85" s="123"/>
      <c r="F85" s="123"/>
      <c r="G85" s="122" t="s">
        <v>1062</v>
      </c>
      <c r="H85" s="129">
        <v>8</v>
      </c>
    </row>
    <row r="86" spans="1:8" x14ac:dyDescent="0.25">
      <c r="A86" s="120"/>
      <c r="B86" s="119"/>
      <c r="C86" s="123"/>
      <c r="D86" s="123"/>
      <c r="E86" s="123"/>
      <c r="F86" s="123"/>
      <c r="G86" s="125" t="s">
        <v>955</v>
      </c>
      <c r="H86" s="124"/>
    </row>
    <row r="87" spans="1:8" ht="31.5" x14ac:dyDescent="0.25">
      <c r="A87" s="120"/>
      <c r="B87" s="119"/>
      <c r="C87" s="123"/>
      <c r="D87" s="123"/>
      <c r="E87" s="123"/>
      <c r="F87" s="123"/>
      <c r="G87" s="122" t="s">
        <v>1002</v>
      </c>
      <c r="H87" s="129">
        <v>3</v>
      </c>
    </row>
    <row r="88" spans="1:8" ht="16.5" thickBot="1" x14ac:dyDescent="0.3">
      <c r="A88" s="120"/>
      <c r="B88" s="119"/>
      <c r="C88" s="118"/>
      <c r="D88" s="118"/>
      <c r="E88" s="118"/>
      <c r="F88" s="118"/>
      <c r="G88" s="117" t="s">
        <v>17</v>
      </c>
      <c r="H88" s="116">
        <f>SUM(H69:H75,H77:H79,H81:H85,H87:H87,)</f>
        <v>66</v>
      </c>
    </row>
    <row r="89" spans="1:8" ht="114.75" customHeight="1" thickBot="1" x14ac:dyDescent="0.3">
      <c r="A89" s="115"/>
      <c r="B89" s="114"/>
      <c r="C89" s="113" t="s">
        <v>1103</v>
      </c>
      <c r="D89" s="113"/>
      <c r="E89" s="113"/>
      <c r="F89" s="112"/>
      <c r="G89" s="111"/>
      <c r="H89" s="110"/>
    </row>
    <row r="90" spans="1:8" ht="16.5" customHeight="1" x14ac:dyDescent="0.25">
      <c r="A90" s="128">
        <v>7</v>
      </c>
      <c r="B90" s="127" t="s">
        <v>911</v>
      </c>
      <c r="C90" s="126" t="s">
        <v>1102</v>
      </c>
      <c r="D90" s="126" t="s">
        <v>1101</v>
      </c>
      <c r="E90" s="126" t="s">
        <v>1100</v>
      </c>
      <c r="F90" s="126" t="s">
        <v>1099</v>
      </c>
      <c r="G90" s="125" t="s">
        <v>933</v>
      </c>
      <c r="H90" s="124"/>
    </row>
    <row r="91" spans="1:8" ht="32.25" thickBot="1" x14ac:dyDescent="0.3">
      <c r="A91" s="120"/>
      <c r="B91" s="119"/>
      <c r="C91" s="123"/>
      <c r="D91" s="123"/>
      <c r="E91" s="123"/>
      <c r="F91" s="123"/>
      <c r="G91" s="122" t="s">
        <v>1098</v>
      </c>
      <c r="H91" s="129">
        <v>5</v>
      </c>
    </row>
    <row r="92" spans="1:8" x14ac:dyDescent="0.25">
      <c r="A92" s="120"/>
      <c r="B92" s="119"/>
      <c r="C92" s="123"/>
      <c r="D92" s="123"/>
      <c r="E92" s="123"/>
      <c r="F92" s="123"/>
      <c r="G92" s="125" t="s">
        <v>1097</v>
      </c>
      <c r="H92" s="124"/>
    </row>
    <row r="93" spans="1:8" x14ac:dyDescent="0.25">
      <c r="A93" s="120"/>
      <c r="B93" s="119"/>
      <c r="C93" s="123"/>
      <c r="D93" s="123"/>
      <c r="E93" s="123"/>
      <c r="F93" s="123"/>
      <c r="G93" s="122" t="s">
        <v>1096</v>
      </c>
      <c r="H93" s="129">
        <v>5</v>
      </c>
    </row>
    <row r="94" spans="1:8" x14ac:dyDescent="0.25">
      <c r="A94" s="120"/>
      <c r="B94" s="119"/>
      <c r="C94" s="123"/>
      <c r="D94" s="123"/>
      <c r="E94" s="123"/>
      <c r="F94" s="123"/>
      <c r="G94" s="122" t="s">
        <v>1095</v>
      </c>
      <c r="H94" s="129">
        <v>8</v>
      </c>
    </row>
    <row r="95" spans="1:8" ht="16.5" thickBot="1" x14ac:dyDescent="0.3">
      <c r="A95" s="120"/>
      <c r="B95" s="119"/>
      <c r="C95" s="123"/>
      <c r="D95" s="123"/>
      <c r="E95" s="123"/>
      <c r="F95" s="123"/>
      <c r="G95" s="122" t="s">
        <v>1094</v>
      </c>
      <c r="H95" s="129">
        <v>5</v>
      </c>
    </row>
    <row r="96" spans="1:8" x14ac:dyDescent="0.25">
      <c r="A96" s="120"/>
      <c r="B96" s="119"/>
      <c r="C96" s="123"/>
      <c r="D96" s="123"/>
      <c r="E96" s="123"/>
      <c r="F96" s="123"/>
      <c r="G96" s="125" t="s">
        <v>1063</v>
      </c>
      <c r="H96" s="124"/>
    </row>
    <row r="97" spans="1:8" x14ac:dyDescent="0.25">
      <c r="A97" s="120"/>
      <c r="B97" s="119"/>
      <c r="C97" s="123"/>
      <c r="D97" s="123"/>
      <c r="E97" s="123"/>
      <c r="F97" s="123"/>
      <c r="G97" s="122" t="s">
        <v>1093</v>
      </c>
      <c r="H97" s="129">
        <v>6</v>
      </c>
    </row>
    <row r="98" spans="1:8" x14ac:dyDescent="0.25">
      <c r="A98" s="120"/>
      <c r="B98" s="119"/>
      <c r="C98" s="123"/>
      <c r="D98" s="123"/>
      <c r="E98" s="123"/>
      <c r="F98" s="123"/>
      <c r="G98" s="122" t="s">
        <v>1092</v>
      </c>
      <c r="H98" s="129">
        <v>3</v>
      </c>
    </row>
    <row r="99" spans="1:8" x14ac:dyDescent="0.25">
      <c r="A99" s="120"/>
      <c r="B99" s="119"/>
      <c r="C99" s="123"/>
      <c r="D99" s="123"/>
      <c r="E99" s="123"/>
      <c r="F99" s="123"/>
      <c r="G99" s="122" t="s">
        <v>1091</v>
      </c>
      <c r="H99" s="129">
        <v>5</v>
      </c>
    </row>
    <row r="100" spans="1:8" ht="16.5" thickBot="1" x14ac:dyDescent="0.3">
      <c r="A100" s="120"/>
      <c r="B100" s="119"/>
      <c r="C100" s="123"/>
      <c r="D100" s="123"/>
      <c r="E100" s="123"/>
      <c r="F100" s="123"/>
      <c r="G100" s="122" t="s">
        <v>1090</v>
      </c>
      <c r="H100" s="129">
        <v>2</v>
      </c>
    </row>
    <row r="101" spans="1:8" x14ac:dyDescent="0.25">
      <c r="A101" s="120"/>
      <c r="B101" s="119"/>
      <c r="C101" s="123"/>
      <c r="D101" s="123"/>
      <c r="E101" s="123"/>
      <c r="F101" s="123"/>
      <c r="G101" s="125" t="s">
        <v>1089</v>
      </c>
      <c r="H101" s="124"/>
    </row>
    <row r="102" spans="1:8" ht="31.5" x14ac:dyDescent="0.25">
      <c r="A102" s="120"/>
      <c r="B102" s="119"/>
      <c r="C102" s="123"/>
      <c r="D102" s="123"/>
      <c r="E102" s="123"/>
      <c r="F102" s="123"/>
      <c r="G102" s="122" t="s">
        <v>1088</v>
      </c>
      <c r="H102" s="129">
        <v>3</v>
      </c>
    </row>
    <row r="103" spans="1:8" ht="31.5" x14ac:dyDescent="0.25">
      <c r="A103" s="120"/>
      <c r="B103" s="119"/>
      <c r="C103" s="123"/>
      <c r="D103" s="123"/>
      <c r="E103" s="123"/>
      <c r="F103" s="123"/>
      <c r="G103" s="122" t="s">
        <v>1087</v>
      </c>
      <c r="H103" s="129">
        <v>2</v>
      </c>
    </row>
    <row r="104" spans="1:8" ht="31.5" x14ac:dyDescent="0.25">
      <c r="A104" s="120"/>
      <c r="B104" s="119"/>
      <c r="C104" s="123"/>
      <c r="D104" s="123"/>
      <c r="E104" s="123"/>
      <c r="F104" s="123"/>
      <c r="G104" s="122" t="s">
        <v>1086</v>
      </c>
      <c r="H104" s="129">
        <v>7</v>
      </c>
    </row>
    <row r="105" spans="1:8" ht="31.5" x14ac:dyDescent="0.25">
      <c r="A105" s="120"/>
      <c r="B105" s="119"/>
      <c r="C105" s="123"/>
      <c r="D105" s="123"/>
      <c r="E105" s="123"/>
      <c r="F105" s="123"/>
      <c r="G105" s="122" t="s">
        <v>1085</v>
      </c>
      <c r="H105" s="129">
        <v>1</v>
      </c>
    </row>
    <row r="106" spans="1:8" ht="31.5" x14ac:dyDescent="0.25">
      <c r="A106" s="120"/>
      <c r="B106" s="119"/>
      <c r="C106" s="123"/>
      <c r="D106" s="123"/>
      <c r="E106" s="123"/>
      <c r="F106" s="123"/>
      <c r="G106" s="122" t="s">
        <v>1084</v>
      </c>
      <c r="H106" s="129">
        <v>4</v>
      </c>
    </row>
    <row r="107" spans="1:8" x14ac:dyDescent="0.25">
      <c r="A107" s="120"/>
      <c r="B107" s="119"/>
      <c r="C107" s="123"/>
      <c r="D107" s="123"/>
      <c r="E107" s="123"/>
      <c r="F107" s="123"/>
      <c r="G107" s="122" t="s">
        <v>1083</v>
      </c>
      <c r="H107" s="129">
        <v>2</v>
      </c>
    </row>
    <row r="108" spans="1:8" x14ac:dyDescent="0.25">
      <c r="A108" s="120"/>
      <c r="B108" s="119"/>
      <c r="C108" s="123"/>
      <c r="D108" s="123"/>
      <c r="E108" s="123"/>
      <c r="F108" s="123"/>
      <c r="G108" s="122" t="s">
        <v>1082</v>
      </c>
      <c r="H108" s="129">
        <v>7</v>
      </c>
    </row>
    <row r="109" spans="1:8" ht="31.5" x14ac:dyDescent="0.25">
      <c r="A109" s="120"/>
      <c r="B109" s="119"/>
      <c r="C109" s="123"/>
      <c r="D109" s="123"/>
      <c r="E109" s="123"/>
      <c r="F109" s="123"/>
      <c r="G109" s="122" t="s">
        <v>1081</v>
      </c>
      <c r="H109" s="129">
        <v>2</v>
      </c>
    </row>
    <row r="110" spans="1:8" ht="16.5" thickBot="1" x14ac:dyDescent="0.3">
      <c r="A110" s="120"/>
      <c r="B110" s="119"/>
      <c r="C110" s="123"/>
      <c r="D110" s="123"/>
      <c r="E110" s="123"/>
      <c r="F110" s="123"/>
      <c r="G110" s="122" t="s">
        <v>1080</v>
      </c>
      <c r="H110" s="129">
        <v>5</v>
      </c>
    </row>
    <row r="111" spans="1:8" x14ac:dyDescent="0.25">
      <c r="A111" s="120"/>
      <c r="B111" s="119"/>
      <c r="C111" s="123"/>
      <c r="D111" s="123"/>
      <c r="E111" s="123"/>
      <c r="F111" s="123"/>
      <c r="G111" s="125" t="s">
        <v>1031</v>
      </c>
      <c r="H111" s="124"/>
    </row>
    <row r="112" spans="1:8" ht="31.5" x14ac:dyDescent="0.25">
      <c r="A112" s="120"/>
      <c r="B112" s="119"/>
      <c r="C112" s="123"/>
      <c r="D112" s="123"/>
      <c r="E112" s="123"/>
      <c r="F112" s="123"/>
      <c r="G112" s="122" t="s">
        <v>1079</v>
      </c>
      <c r="H112" s="129">
        <v>7</v>
      </c>
    </row>
    <row r="113" spans="1:9" x14ac:dyDescent="0.25">
      <c r="A113" s="120"/>
      <c r="B113" s="119"/>
      <c r="C113" s="123"/>
      <c r="D113" s="123"/>
      <c r="E113" s="123"/>
      <c r="F113" s="123"/>
      <c r="G113" s="122" t="s">
        <v>1078</v>
      </c>
      <c r="H113" s="129">
        <v>3</v>
      </c>
    </row>
    <row r="114" spans="1:9" ht="16.5" thickBot="1" x14ac:dyDescent="0.3">
      <c r="A114" s="120"/>
      <c r="B114" s="119"/>
      <c r="C114" s="123"/>
      <c r="D114" s="123"/>
      <c r="E114" s="123"/>
      <c r="F114" s="123"/>
      <c r="G114" s="122" t="s">
        <v>1077</v>
      </c>
      <c r="H114" s="129">
        <v>5</v>
      </c>
    </row>
    <row r="115" spans="1:9" x14ac:dyDescent="0.25">
      <c r="A115" s="120"/>
      <c r="B115" s="119"/>
      <c r="C115" s="123"/>
      <c r="D115" s="123"/>
      <c r="E115" s="123"/>
      <c r="F115" s="123"/>
      <c r="G115" s="125" t="s">
        <v>955</v>
      </c>
      <c r="H115" s="124"/>
    </row>
    <row r="116" spans="1:9" ht="31.5" x14ac:dyDescent="0.25">
      <c r="A116" s="120"/>
      <c r="B116" s="119"/>
      <c r="C116" s="123"/>
      <c r="D116" s="123"/>
      <c r="E116" s="123"/>
      <c r="F116" s="123"/>
      <c r="G116" s="122" t="s">
        <v>954</v>
      </c>
      <c r="H116" s="129">
        <v>2</v>
      </c>
    </row>
    <row r="117" spans="1:9" ht="31.5" x14ac:dyDescent="0.25">
      <c r="A117" s="120"/>
      <c r="B117" s="119"/>
      <c r="C117" s="123"/>
      <c r="D117" s="123"/>
      <c r="E117" s="123"/>
      <c r="F117" s="123"/>
      <c r="G117" s="122" t="s">
        <v>1008</v>
      </c>
      <c r="H117" s="129">
        <v>2</v>
      </c>
    </row>
    <row r="118" spans="1:9" ht="31.5" x14ac:dyDescent="0.25">
      <c r="A118" s="120"/>
      <c r="B118" s="119"/>
      <c r="C118" s="123"/>
      <c r="D118" s="123"/>
      <c r="E118" s="123"/>
      <c r="F118" s="123"/>
      <c r="G118" s="122" t="s">
        <v>1007</v>
      </c>
      <c r="H118" s="129">
        <v>1</v>
      </c>
    </row>
    <row r="119" spans="1:9" ht="31.5" x14ac:dyDescent="0.25">
      <c r="A119" s="120"/>
      <c r="B119" s="119"/>
      <c r="C119" s="123"/>
      <c r="D119" s="123"/>
      <c r="E119" s="123"/>
      <c r="F119" s="123"/>
      <c r="G119" s="122" t="s">
        <v>1006</v>
      </c>
      <c r="H119" s="129">
        <v>1</v>
      </c>
    </row>
    <row r="120" spans="1:9" ht="31.5" x14ac:dyDescent="0.25">
      <c r="A120" s="120"/>
      <c r="B120" s="119"/>
      <c r="C120" s="123"/>
      <c r="D120" s="123"/>
      <c r="E120" s="123"/>
      <c r="F120" s="123"/>
      <c r="G120" s="122" t="s">
        <v>1005</v>
      </c>
      <c r="H120" s="129">
        <v>1</v>
      </c>
    </row>
    <row r="121" spans="1:9" ht="31.5" x14ac:dyDescent="0.25">
      <c r="A121" s="120"/>
      <c r="B121" s="119"/>
      <c r="C121" s="123"/>
      <c r="D121" s="123"/>
      <c r="E121" s="123"/>
      <c r="F121" s="123"/>
      <c r="G121" s="122" t="s">
        <v>1004</v>
      </c>
      <c r="H121" s="129">
        <v>1</v>
      </c>
    </row>
    <row r="122" spans="1:9" ht="31.5" x14ac:dyDescent="0.25">
      <c r="A122" s="120"/>
      <c r="B122" s="119"/>
      <c r="C122" s="123"/>
      <c r="D122" s="123"/>
      <c r="E122" s="123"/>
      <c r="F122" s="123"/>
      <c r="G122" s="122" t="s">
        <v>1003</v>
      </c>
      <c r="H122" s="129">
        <v>1</v>
      </c>
    </row>
    <row r="123" spans="1:9" ht="16.5" thickBot="1" x14ac:dyDescent="0.3">
      <c r="A123" s="120"/>
      <c r="B123" s="119"/>
      <c r="C123" s="118"/>
      <c r="D123" s="118"/>
      <c r="E123" s="118"/>
      <c r="F123" s="118"/>
      <c r="G123" s="117" t="s">
        <v>17</v>
      </c>
      <c r="H123" s="116">
        <f>SUM(H91:H91,H93:H95,H97:H100,H102:H110,H112:H114,H116:H122,)</f>
        <v>96</v>
      </c>
    </row>
    <row r="124" spans="1:9" ht="116.25" customHeight="1" thickBot="1" x14ac:dyDescent="0.3">
      <c r="A124" s="115"/>
      <c r="B124" s="114"/>
      <c r="C124" s="113" t="s">
        <v>1076</v>
      </c>
      <c r="D124" s="113"/>
      <c r="E124" s="113"/>
      <c r="F124" s="112"/>
      <c r="G124" s="111"/>
      <c r="H124" s="110"/>
    </row>
    <row r="125" spans="1:9" ht="16.5" customHeight="1" x14ac:dyDescent="0.25">
      <c r="A125" s="128">
        <v>8</v>
      </c>
      <c r="B125" s="127" t="s">
        <v>928</v>
      </c>
      <c r="C125" s="126" t="s">
        <v>1075</v>
      </c>
      <c r="D125" s="126" t="s">
        <v>1074</v>
      </c>
      <c r="E125" s="126" t="s">
        <v>1073</v>
      </c>
      <c r="F125" s="126" t="s">
        <v>1072</v>
      </c>
      <c r="G125" s="125" t="s">
        <v>952</v>
      </c>
      <c r="H125" s="124"/>
    </row>
    <row r="126" spans="1:9" ht="31.5" x14ac:dyDescent="0.25">
      <c r="A126" s="120"/>
      <c r="B126" s="119"/>
      <c r="C126" s="123"/>
      <c r="D126" s="123"/>
      <c r="E126" s="123"/>
      <c r="F126" s="123"/>
      <c r="G126" s="122" t="s">
        <v>1071</v>
      </c>
      <c r="H126" s="129">
        <v>1</v>
      </c>
      <c r="I126" s="174"/>
    </row>
    <row r="127" spans="1:9" ht="31.5" x14ac:dyDescent="0.25">
      <c r="A127" s="120"/>
      <c r="B127" s="119"/>
      <c r="C127" s="123"/>
      <c r="D127" s="123"/>
      <c r="E127" s="123"/>
      <c r="F127" s="123"/>
      <c r="G127" s="122" t="s">
        <v>951</v>
      </c>
      <c r="H127" s="129">
        <v>1</v>
      </c>
      <c r="I127" s="174"/>
    </row>
    <row r="128" spans="1:9" ht="32.25" thickBot="1" x14ac:dyDescent="0.3">
      <c r="A128" s="120"/>
      <c r="B128" s="119"/>
      <c r="C128" s="123"/>
      <c r="D128" s="123"/>
      <c r="E128" s="123"/>
      <c r="F128" s="123"/>
      <c r="G128" s="122" t="s">
        <v>1070</v>
      </c>
      <c r="H128" s="129">
        <v>1</v>
      </c>
      <c r="I128" s="174"/>
    </row>
    <row r="129" spans="1:9" x14ac:dyDescent="0.25">
      <c r="A129" s="120"/>
      <c r="B129" s="119"/>
      <c r="C129" s="123"/>
      <c r="D129" s="123"/>
      <c r="E129" s="123"/>
      <c r="F129" s="123"/>
      <c r="G129" s="125" t="s">
        <v>979</v>
      </c>
      <c r="H129" s="124"/>
    </row>
    <row r="130" spans="1:9" ht="47.25" x14ac:dyDescent="0.25">
      <c r="A130" s="120"/>
      <c r="B130" s="119"/>
      <c r="C130" s="123"/>
      <c r="D130" s="123"/>
      <c r="E130" s="123"/>
      <c r="F130" s="123"/>
      <c r="G130" s="122" t="s">
        <v>978</v>
      </c>
      <c r="H130" s="175">
        <v>1</v>
      </c>
      <c r="I130" s="174"/>
    </row>
    <row r="131" spans="1:9" ht="16.5" thickBot="1" x14ac:dyDescent="0.3">
      <c r="A131" s="120"/>
      <c r="B131" s="119"/>
      <c r="C131" s="118"/>
      <c r="D131" s="118"/>
      <c r="E131" s="118"/>
      <c r="F131" s="118"/>
      <c r="G131" s="117" t="s">
        <v>17</v>
      </c>
      <c r="H131" s="116">
        <f>SUM(H126:H128,H130:H130)</f>
        <v>4</v>
      </c>
    </row>
    <row r="132" spans="1:9" ht="89.25" customHeight="1" thickBot="1" x14ac:dyDescent="0.3">
      <c r="A132" s="115"/>
      <c r="B132" s="114"/>
      <c r="C132" s="113" t="s">
        <v>1069</v>
      </c>
      <c r="D132" s="113"/>
      <c r="E132" s="113"/>
      <c r="F132" s="112"/>
      <c r="G132" s="111"/>
      <c r="H132" s="110"/>
    </row>
    <row r="133" spans="1:9" ht="16.5" customHeight="1" x14ac:dyDescent="0.25">
      <c r="A133" s="128">
        <v>9</v>
      </c>
      <c r="B133" s="127" t="s">
        <v>911</v>
      </c>
      <c r="C133" s="126" t="s">
        <v>1068</v>
      </c>
      <c r="D133" s="126" t="s">
        <v>1067</v>
      </c>
      <c r="E133" s="126" t="s">
        <v>1066</v>
      </c>
      <c r="F133" s="126" t="s">
        <v>1065</v>
      </c>
      <c r="G133" s="125" t="s">
        <v>933</v>
      </c>
      <c r="H133" s="124"/>
    </row>
    <row r="134" spans="1:9" ht="38.25" customHeight="1" thickBot="1" x14ac:dyDescent="0.3">
      <c r="A134" s="120"/>
      <c r="B134" s="119"/>
      <c r="C134" s="123"/>
      <c r="D134" s="123"/>
      <c r="E134" s="123"/>
      <c r="F134" s="123"/>
      <c r="G134" s="122" t="s">
        <v>1064</v>
      </c>
      <c r="H134" s="129">
        <v>10</v>
      </c>
    </row>
    <row r="135" spans="1:9" x14ac:dyDescent="0.25">
      <c r="A135" s="120"/>
      <c r="B135" s="119"/>
      <c r="C135" s="123"/>
      <c r="D135" s="123"/>
      <c r="E135" s="123"/>
      <c r="F135" s="123"/>
      <c r="G135" s="125" t="s">
        <v>1063</v>
      </c>
      <c r="H135" s="124"/>
    </row>
    <row r="136" spans="1:9" ht="16.5" thickBot="1" x14ac:dyDescent="0.3">
      <c r="A136" s="120"/>
      <c r="B136" s="119"/>
      <c r="C136" s="123"/>
      <c r="D136" s="123"/>
      <c r="E136" s="123"/>
      <c r="F136" s="123"/>
      <c r="G136" s="122" t="s">
        <v>1062</v>
      </c>
      <c r="H136" s="129">
        <v>1</v>
      </c>
    </row>
    <row r="137" spans="1:9" ht="15.75" customHeight="1" x14ac:dyDescent="0.25">
      <c r="A137" s="120"/>
      <c r="B137" s="119"/>
      <c r="C137" s="123"/>
      <c r="D137" s="123"/>
      <c r="E137" s="123"/>
      <c r="F137" s="123"/>
      <c r="G137" s="125" t="s">
        <v>952</v>
      </c>
      <c r="H137" s="124"/>
    </row>
    <row r="138" spans="1:9" x14ac:dyDescent="0.25">
      <c r="A138" s="120"/>
      <c r="B138" s="119"/>
      <c r="C138" s="123"/>
      <c r="D138" s="123"/>
      <c r="E138" s="123"/>
      <c r="F138" s="123"/>
      <c r="G138" s="122" t="s">
        <v>1061</v>
      </c>
      <c r="H138" s="129">
        <v>1</v>
      </c>
    </row>
    <row r="139" spans="1:9" ht="31.5" x14ac:dyDescent="0.25">
      <c r="A139" s="120"/>
      <c r="B139" s="119"/>
      <c r="C139" s="123"/>
      <c r="D139" s="123"/>
      <c r="E139" s="123"/>
      <c r="F139" s="123"/>
      <c r="G139" s="122" t="s">
        <v>951</v>
      </c>
      <c r="H139" s="129">
        <v>1</v>
      </c>
    </row>
    <row r="140" spans="1:9" ht="16.5" thickBot="1" x14ac:dyDescent="0.3">
      <c r="A140" s="120"/>
      <c r="B140" s="119"/>
      <c r="C140" s="118"/>
      <c r="D140" s="118"/>
      <c r="E140" s="118"/>
      <c r="F140" s="118"/>
      <c r="G140" s="117" t="s">
        <v>17</v>
      </c>
      <c r="H140" s="116">
        <f>SUM(H134:H134,H136:H136,H138:H139)</f>
        <v>13</v>
      </c>
    </row>
    <row r="141" spans="1:9" ht="98.25" customHeight="1" thickBot="1" x14ac:dyDescent="0.3">
      <c r="A141" s="115"/>
      <c r="B141" s="114"/>
      <c r="C141" s="113" t="s">
        <v>1060</v>
      </c>
      <c r="D141" s="113"/>
      <c r="E141" s="113"/>
      <c r="F141" s="112"/>
      <c r="G141" s="111"/>
      <c r="H141" s="110"/>
    </row>
    <row r="142" spans="1:9" ht="16.5" customHeight="1" x14ac:dyDescent="0.25">
      <c r="A142" s="128">
        <v>10</v>
      </c>
      <c r="B142" s="127" t="s">
        <v>937</v>
      </c>
      <c r="C142" s="126" t="s">
        <v>1059</v>
      </c>
      <c r="D142" s="126" t="s">
        <v>1058</v>
      </c>
      <c r="E142" s="126" t="s">
        <v>1057</v>
      </c>
      <c r="F142" s="126" t="s">
        <v>1056</v>
      </c>
      <c r="G142" s="125" t="s">
        <v>1018</v>
      </c>
      <c r="H142" s="124"/>
    </row>
    <row r="143" spans="1:9" ht="32.25" thickBot="1" x14ac:dyDescent="0.3">
      <c r="A143" s="120"/>
      <c r="B143" s="119"/>
      <c r="C143" s="123"/>
      <c r="D143" s="123"/>
      <c r="E143" s="123"/>
      <c r="F143" s="123"/>
      <c r="G143" s="122" t="s">
        <v>1011</v>
      </c>
      <c r="H143" s="129">
        <v>3</v>
      </c>
    </row>
    <row r="144" spans="1:9" x14ac:dyDescent="0.25">
      <c r="A144" s="120"/>
      <c r="B144" s="119"/>
      <c r="C144" s="123"/>
      <c r="D144" s="123"/>
      <c r="E144" s="123"/>
      <c r="F144" s="123"/>
      <c r="G144" s="125" t="s">
        <v>933</v>
      </c>
      <c r="H144" s="124"/>
    </row>
    <row r="145" spans="1:8" ht="31.5" x14ac:dyDescent="0.25">
      <c r="A145" s="120"/>
      <c r="B145" s="119"/>
      <c r="C145" s="123"/>
      <c r="D145" s="123"/>
      <c r="E145" s="123"/>
      <c r="F145" s="123"/>
      <c r="G145" s="122" t="s">
        <v>778</v>
      </c>
      <c r="H145" s="129">
        <v>3</v>
      </c>
    </row>
    <row r="146" spans="1:8" ht="193.5" customHeight="1" thickBot="1" x14ac:dyDescent="0.3">
      <c r="A146" s="120"/>
      <c r="B146" s="119"/>
      <c r="C146" s="118"/>
      <c r="D146" s="118"/>
      <c r="E146" s="118"/>
      <c r="F146" s="118"/>
      <c r="G146" s="117" t="s">
        <v>17</v>
      </c>
      <c r="H146" s="116">
        <f>SUM(H143:H143,H145:H145)</f>
        <v>6</v>
      </c>
    </row>
    <row r="147" spans="1:8" ht="83.25" customHeight="1" thickBot="1" x14ac:dyDescent="0.3">
      <c r="A147" s="115"/>
      <c r="B147" s="114"/>
      <c r="C147" s="113" t="s">
        <v>1055</v>
      </c>
      <c r="D147" s="113"/>
      <c r="E147" s="113"/>
      <c r="F147" s="112"/>
      <c r="G147" s="111"/>
      <c r="H147" s="110"/>
    </row>
    <row r="148" spans="1:8" ht="16.5" customHeight="1" x14ac:dyDescent="0.25">
      <c r="A148" s="128">
        <v>11</v>
      </c>
      <c r="B148" s="127" t="s">
        <v>937</v>
      </c>
      <c r="C148" s="126" t="s">
        <v>1054</v>
      </c>
      <c r="D148" s="126" t="s">
        <v>1053</v>
      </c>
      <c r="E148" s="126" t="s">
        <v>1052</v>
      </c>
      <c r="F148" s="126" t="s">
        <v>1051</v>
      </c>
      <c r="G148" s="125" t="s">
        <v>933</v>
      </c>
      <c r="H148" s="124"/>
    </row>
    <row r="149" spans="1:8" ht="31.5" x14ac:dyDescent="0.25">
      <c r="A149" s="120"/>
      <c r="B149" s="119"/>
      <c r="C149" s="123"/>
      <c r="D149" s="123"/>
      <c r="E149" s="123"/>
      <c r="F149" s="123"/>
      <c r="G149" s="122" t="s">
        <v>932</v>
      </c>
      <c r="H149" s="129">
        <v>10</v>
      </c>
    </row>
    <row r="150" spans="1:8" ht="48" thickBot="1" x14ac:dyDescent="0.3">
      <c r="A150" s="120"/>
      <c r="B150" s="119"/>
      <c r="C150" s="123"/>
      <c r="D150" s="123"/>
      <c r="E150" s="123"/>
      <c r="F150" s="123"/>
      <c r="G150" s="122" t="s">
        <v>1050</v>
      </c>
      <c r="H150" s="129">
        <v>1</v>
      </c>
    </row>
    <row r="151" spans="1:8" x14ac:dyDescent="0.25">
      <c r="A151" s="120"/>
      <c r="B151" s="119"/>
      <c r="C151" s="123"/>
      <c r="D151" s="123"/>
      <c r="E151" s="123"/>
      <c r="F151" s="123"/>
      <c r="G151" s="125" t="s">
        <v>1049</v>
      </c>
      <c r="H151" s="124"/>
    </row>
    <row r="152" spans="1:8" ht="31.5" x14ac:dyDescent="0.25">
      <c r="A152" s="120"/>
      <c r="B152" s="119"/>
      <c r="C152" s="123"/>
      <c r="D152" s="123"/>
      <c r="E152" s="123"/>
      <c r="F152" s="123"/>
      <c r="G152" s="122" t="s">
        <v>1048</v>
      </c>
      <c r="H152" s="129">
        <v>1</v>
      </c>
    </row>
    <row r="153" spans="1:8" ht="47.25" x14ac:dyDescent="0.25">
      <c r="A153" s="120"/>
      <c r="B153" s="119"/>
      <c r="C153" s="123"/>
      <c r="D153" s="123"/>
      <c r="E153" s="123"/>
      <c r="F153" s="123"/>
      <c r="G153" s="122" t="s">
        <v>1047</v>
      </c>
      <c r="H153" s="129">
        <v>1</v>
      </c>
    </row>
    <row r="154" spans="1:8" ht="47.25" x14ac:dyDescent="0.25">
      <c r="A154" s="120"/>
      <c r="B154" s="119"/>
      <c r="C154" s="123"/>
      <c r="D154" s="123"/>
      <c r="E154" s="123"/>
      <c r="F154" s="123"/>
      <c r="G154" s="122" t="s">
        <v>1046</v>
      </c>
      <c r="H154" s="129">
        <v>2</v>
      </c>
    </row>
    <row r="155" spans="1:8" ht="47.25" x14ac:dyDescent="0.25">
      <c r="A155" s="120"/>
      <c r="B155" s="119"/>
      <c r="C155" s="123"/>
      <c r="D155" s="123"/>
      <c r="E155" s="123"/>
      <c r="F155" s="123"/>
      <c r="G155" s="122" t="s">
        <v>1045</v>
      </c>
      <c r="H155" s="129">
        <v>1</v>
      </c>
    </row>
    <row r="156" spans="1:8" ht="63" x14ac:dyDescent="0.25">
      <c r="A156" s="120"/>
      <c r="B156" s="119"/>
      <c r="C156" s="123"/>
      <c r="D156" s="123"/>
      <c r="E156" s="123"/>
      <c r="F156" s="123"/>
      <c r="G156" s="122" t="s">
        <v>1044</v>
      </c>
      <c r="H156" s="129">
        <v>2</v>
      </c>
    </row>
    <row r="157" spans="1:8" ht="47.25" x14ac:dyDescent="0.25">
      <c r="A157" s="120"/>
      <c r="B157" s="119"/>
      <c r="C157" s="123"/>
      <c r="D157" s="123"/>
      <c r="E157" s="123"/>
      <c r="F157" s="123"/>
      <c r="G157" s="122" t="s">
        <v>1043</v>
      </c>
      <c r="H157" s="129">
        <v>7</v>
      </c>
    </row>
    <row r="158" spans="1:8" x14ac:dyDescent="0.25">
      <c r="A158" s="120"/>
      <c r="B158" s="119"/>
      <c r="C158" s="123"/>
      <c r="D158" s="123"/>
      <c r="E158" s="123"/>
      <c r="F158" s="123"/>
      <c r="G158" s="122" t="s">
        <v>1042</v>
      </c>
      <c r="H158" s="129">
        <v>1</v>
      </c>
    </row>
    <row r="159" spans="1:8" ht="31.5" x14ac:dyDescent="0.25">
      <c r="A159" s="120"/>
      <c r="B159" s="119"/>
      <c r="C159" s="123"/>
      <c r="D159" s="123"/>
      <c r="E159" s="123"/>
      <c r="F159" s="123"/>
      <c r="G159" s="122" t="s">
        <v>1041</v>
      </c>
      <c r="H159" s="129">
        <v>3</v>
      </c>
    </row>
    <row r="160" spans="1:8" ht="63.75" thickBot="1" x14ac:dyDescent="0.3">
      <c r="A160" s="120"/>
      <c r="B160" s="119"/>
      <c r="C160" s="123"/>
      <c r="D160" s="123"/>
      <c r="E160" s="123"/>
      <c r="F160" s="123"/>
      <c r="G160" s="122" t="s">
        <v>1040</v>
      </c>
      <c r="H160" s="129">
        <v>18</v>
      </c>
    </row>
    <row r="161" spans="1:8" x14ac:dyDescent="0.25">
      <c r="A161" s="120"/>
      <c r="B161" s="119"/>
      <c r="C161" s="123"/>
      <c r="D161" s="123"/>
      <c r="E161" s="123"/>
      <c r="F161" s="123"/>
      <c r="G161" s="125" t="s">
        <v>931</v>
      </c>
      <c r="H161" s="124"/>
    </row>
    <row r="162" spans="1:8" ht="31.5" x14ac:dyDescent="0.25">
      <c r="A162" s="120"/>
      <c r="B162" s="119"/>
      <c r="C162" s="123"/>
      <c r="D162" s="123"/>
      <c r="E162" s="123"/>
      <c r="F162" s="123"/>
      <c r="G162" s="122" t="s">
        <v>1039</v>
      </c>
      <c r="H162" s="129">
        <v>5</v>
      </c>
    </row>
    <row r="163" spans="1:8" ht="31.5" x14ac:dyDescent="0.25">
      <c r="A163" s="120"/>
      <c r="B163" s="119"/>
      <c r="C163" s="123"/>
      <c r="D163" s="123"/>
      <c r="E163" s="123"/>
      <c r="F163" s="123"/>
      <c r="G163" s="122" t="s">
        <v>672</v>
      </c>
      <c r="H163" s="129">
        <v>4</v>
      </c>
    </row>
    <row r="164" spans="1:8" ht="31.5" x14ac:dyDescent="0.25">
      <c r="A164" s="120"/>
      <c r="B164" s="119"/>
      <c r="C164" s="123"/>
      <c r="D164" s="123"/>
      <c r="E164" s="123"/>
      <c r="F164" s="123"/>
      <c r="G164" s="122" t="s">
        <v>1038</v>
      </c>
      <c r="H164" s="129">
        <v>3</v>
      </c>
    </row>
    <row r="165" spans="1:8" ht="32.25" thickBot="1" x14ac:dyDescent="0.3">
      <c r="A165" s="120"/>
      <c r="B165" s="119"/>
      <c r="C165" s="123"/>
      <c r="D165" s="123"/>
      <c r="E165" s="123"/>
      <c r="F165" s="123"/>
      <c r="G165" s="122" t="s">
        <v>1037</v>
      </c>
      <c r="H165" s="129">
        <v>1</v>
      </c>
    </row>
    <row r="166" spans="1:8" x14ac:dyDescent="0.25">
      <c r="A166" s="120"/>
      <c r="B166" s="119"/>
      <c r="C166" s="123"/>
      <c r="D166" s="123"/>
      <c r="E166" s="123"/>
      <c r="F166" s="123"/>
      <c r="G166" s="125" t="s">
        <v>920</v>
      </c>
      <c r="H166" s="124"/>
    </row>
    <row r="167" spans="1:8" ht="32.25" thickBot="1" x14ac:dyDescent="0.3">
      <c r="A167" s="120"/>
      <c r="B167" s="119"/>
      <c r="C167" s="123"/>
      <c r="D167" s="123"/>
      <c r="E167" s="123"/>
      <c r="F167" s="123"/>
      <c r="G167" s="122" t="s">
        <v>998</v>
      </c>
      <c r="H167" s="129">
        <v>4</v>
      </c>
    </row>
    <row r="168" spans="1:8" x14ac:dyDescent="0.25">
      <c r="A168" s="120"/>
      <c r="B168" s="119"/>
      <c r="C168" s="123"/>
      <c r="D168" s="123"/>
      <c r="E168" s="123"/>
      <c r="F168" s="123"/>
      <c r="G168" s="125" t="s">
        <v>915</v>
      </c>
      <c r="H168" s="124"/>
    </row>
    <row r="169" spans="1:8" ht="31.5" x14ac:dyDescent="0.25">
      <c r="A169" s="120"/>
      <c r="B169" s="119"/>
      <c r="C169" s="123"/>
      <c r="D169" s="123"/>
      <c r="E169" s="123"/>
      <c r="F169" s="123"/>
      <c r="G169" s="122" t="s">
        <v>962</v>
      </c>
      <c r="H169" s="129">
        <v>7</v>
      </c>
    </row>
    <row r="170" spans="1:8" x14ac:dyDescent="0.25">
      <c r="A170" s="120"/>
      <c r="B170" s="119"/>
      <c r="C170" s="123"/>
      <c r="D170" s="123"/>
      <c r="E170" s="123"/>
      <c r="F170" s="123"/>
      <c r="G170" s="122" t="s">
        <v>914</v>
      </c>
      <c r="H170" s="129">
        <v>7</v>
      </c>
    </row>
    <row r="171" spans="1:8" x14ac:dyDescent="0.25">
      <c r="A171" s="120"/>
      <c r="B171" s="119"/>
      <c r="C171" s="123"/>
      <c r="D171" s="123"/>
      <c r="E171" s="123"/>
      <c r="F171" s="123"/>
      <c r="G171" s="122" t="s">
        <v>913</v>
      </c>
      <c r="H171" s="129">
        <v>7</v>
      </c>
    </row>
    <row r="172" spans="1:8" ht="16.5" thickBot="1" x14ac:dyDescent="0.3">
      <c r="A172" s="120"/>
      <c r="B172" s="119"/>
      <c r="C172" s="118"/>
      <c r="D172" s="118"/>
      <c r="E172" s="118"/>
      <c r="F172" s="118"/>
      <c r="G172" s="117" t="s">
        <v>17</v>
      </c>
      <c r="H172" s="116">
        <f>SUM(H169:H171,H167,H162:H165,H152:H160,H149:H150)</f>
        <v>85</v>
      </c>
    </row>
    <row r="173" spans="1:8" ht="114.75" customHeight="1" thickBot="1" x14ac:dyDescent="0.3">
      <c r="A173" s="115"/>
      <c r="B173" s="114"/>
      <c r="C173" s="113" t="s">
        <v>1036</v>
      </c>
      <c r="D173" s="113"/>
      <c r="E173" s="113"/>
      <c r="F173" s="112"/>
      <c r="G173" s="111"/>
      <c r="H173" s="110"/>
    </row>
    <row r="174" spans="1:8" ht="16.5" customHeight="1" x14ac:dyDescent="0.25">
      <c r="A174" s="128">
        <v>12</v>
      </c>
      <c r="B174" s="127" t="s">
        <v>911</v>
      </c>
      <c r="C174" s="126" t="s">
        <v>1035</v>
      </c>
      <c r="D174" s="126" t="s">
        <v>1034</v>
      </c>
      <c r="E174" s="126" t="s">
        <v>1033</v>
      </c>
      <c r="F174" s="126" t="s">
        <v>1032</v>
      </c>
      <c r="G174" s="125" t="s">
        <v>933</v>
      </c>
      <c r="H174" s="124"/>
    </row>
    <row r="175" spans="1:8" ht="32.25" thickBot="1" x14ac:dyDescent="0.3">
      <c r="A175" s="120"/>
      <c r="B175" s="119"/>
      <c r="C175" s="123"/>
      <c r="D175" s="123"/>
      <c r="E175" s="123"/>
      <c r="F175" s="123"/>
      <c r="G175" s="122" t="s">
        <v>1024</v>
      </c>
      <c r="H175" s="129">
        <v>4</v>
      </c>
    </row>
    <row r="176" spans="1:8" x14ac:dyDescent="0.25">
      <c r="A176" s="120"/>
      <c r="B176" s="119"/>
      <c r="C176" s="123"/>
      <c r="D176" s="123"/>
      <c r="E176" s="123"/>
      <c r="F176" s="123"/>
      <c r="G176" s="125" t="s">
        <v>1031</v>
      </c>
      <c r="H176" s="124"/>
    </row>
    <row r="177" spans="1:8" ht="48" thickBot="1" x14ac:dyDescent="0.3">
      <c r="A177" s="120"/>
      <c r="B177" s="119"/>
      <c r="C177" s="123"/>
      <c r="D177" s="123"/>
      <c r="E177" s="123"/>
      <c r="F177" s="123"/>
      <c r="G177" s="122" t="s">
        <v>1030</v>
      </c>
      <c r="H177" s="129">
        <v>3</v>
      </c>
    </row>
    <row r="178" spans="1:8" x14ac:dyDescent="0.25">
      <c r="A178" s="120"/>
      <c r="B178" s="119"/>
      <c r="C178" s="123"/>
      <c r="D178" s="123"/>
      <c r="E178" s="123"/>
      <c r="F178" s="123"/>
      <c r="G178" s="125" t="s">
        <v>955</v>
      </c>
      <c r="H178" s="124"/>
    </row>
    <row r="179" spans="1:8" ht="32.25" thickBot="1" x14ac:dyDescent="0.3">
      <c r="A179" s="120"/>
      <c r="B179" s="119"/>
      <c r="C179" s="123"/>
      <c r="D179" s="123"/>
      <c r="E179" s="123"/>
      <c r="F179" s="123"/>
      <c r="G179" s="122" t="s">
        <v>1001</v>
      </c>
      <c r="H179" s="129">
        <v>4</v>
      </c>
    </row>
    <row r="180" spans="1:8" x14ac:dyDescent="0.25">
      <c r="A180" s="120"/>
      <c r="B180" s="119"/>
      <c r="C180" s="123"/>
      <c r="D180" s="123"/>
      <c r="E180" s="123"/>
      <c r="F180" s="123"/>
      <c r="G180" s="125" t="s">
        <v>923</v>
      </c>
      <c r="H180" s="124"/>
    </row>
    <row r="181" spans="1:8" ht="32.25" thickBot="1" x14ac:dyDescent="0.3">
      <c r="A181" s="120"/>
      <c r="B181" s="119"/>
      <c r="C181" s="123"/>
      <c r="D181" s="123"/>
      <c r="E181" s="123"/>
      <c r="F181" s="123"/>
      <c r="G181" s="122" t="s">
        <v>921</v>
      </c>
      <c r="H181" s="129">
        <v>1</v>
      </c>
    </row>
    <row r="182" spans="1:8" x14ac:dyDescent="0.25">
      <c r="A182" s="120"/>
      <c r="B182" s="119"/>
      <c r="C182" s="123"/>
      <c r="D182" s="123"/>
      <c r="E182" s="123"/>
      <c r="F182" s="123"/>
      <c r="G182" s="125" t="s">
        <v>920</v>
      </c>
      <c r="H182" s="124"/>
    </row>
    <row r="183" spans="1:8" ht="31.5" x14ac:dyDescent="0.25">
      <c r="A183" s="120"/>
      <c r="B183" s="119"/>
      <c r="C183" s="123"/>
      <c r="D183" s="123"/>
      <c r="E183" s="123"/>
      <c r="F183" s="123"/>
      <c r="G183" s="122" t="s">
        <v>998</v>
      </c>
      <c r="H183" s="129">
        <v>1</v>
      </c>
    </row>
    <row r="184" spans="1:8" ht="16.5" thickBot="1" x14ac:dyDescent="0.3">
      <c r="A184" s="120"/>
      <c r="B184" s="119"/>
      <c r="C184" s="118"/>
      <c r="D184" s="118"/>
      <c r="E184" s="118"/>
      <c r="F184" s="118"/>
      <c r="G184" s="117" t="s">
        <v>17</v>
      </c>
      <c r="H184" s="116">
        <f>SUM(H183,H181,H179,H177,H175)</f>
        <v>13</v>
      </c>
    </row>
    <row r="185" spans="1:8" ht="150" customHeight="1" thickBot="1" x14ac:dyDescent="0.3">
      <c r="A185" s="115"/>
      <c r="B185" s="114"/>
      <c r="C185" s="113" t="s">
        <v>1029</v>
      </c>
      <c r="D185" s="113"/>
      <c r="E185" s="113"/>
      <c r="F185" s="112"/>
      <c r="G185" s="111"/>
      <c r="H185" s="110"/>
    </row>
    <row r="186" spans="1:8" ht="16.5" customHeight="1" x14ac:dyDescent="0.25">
      <c r="A186" s="128">
        <v>13</v>
      </c>
      <c r="B186" s="127" t="s">
        <v>911</v>
      </c>
      <c r="C186" s="126" t="s">
        <v>1028</v>
      </c>
      <c r="D186" s="126" t="s">
        <v>1027</v>
      </c>
      <c r="E186" s="126" t="s">
        <v>1026</v>
      </c>
      <c r="F186" s="126" t="s">
        <v>1025</v>
      </c>
      <c r="G186" s="125" t="s">
        <v>933</v>
      </c>
      <c r="H186" s="124"/>
    </row>
    <row r="187" spans="1:8" ht="32.25" thickBot="1" x14ac:dyDescent="0.3">
      <c r="A187" s="120"/>
      <c r="B187" s="119"/>
      <c r="C187" s="123"/>
      <c r="D187" s="123"/>
      <c r="E187" s="123"/>
      <c r="F187" s="123"/>
      <c r="G187" s="122" t="s">
        <v>1024</v>
      </c>
      <c r="H187" s="129">
        <v>1</v>
      </c>
    </row>
    <row r="188" spans="1:8" x14ac:dyDescent="0.25">
      <c r="A188" s="120"/>
      <c r="B188" s="119"/>
      <c r="C188" s="123"/>
      <c r="D188" s="123"/>
      <c r="E188" s="123"/>
      <c r="F188" s="123"/>
      <c r="G188" s="125" t="s">
        <v>915</v>
      </c>
      <c r="H188" s="124"/>
    </row>
    <row r="189" spans="1:8" ht="31.5" x14ac:dyDescent="0.25">
      <c r="A189" s="120"/>
      <c r="B189" s="119"/>
      <c r="C189" s="123"/>
      <c r="D189" s="123"/>
      <c r="E189" s="123"/>
      <c r="F189" s="123"/>
      <c r="G189" s="122" t="s">
        <v>962</v>
      </c>
      <c r="H189" s="129">
        <v>7</v>
      </c>
    </row>
    <row r="190" spans="1:8" x14ac:dyDescent="0.25">
      <c r="A190" s="120"/>
      <c r="B190" s="119"/>
      <c r="C190" s="123"/>
      <c r="D190" s="123"/>
      <c r="E190" s="123"/>
      <c r="F190" s="123"/>
      <c r="G190" s="122" t="s">
        <v>914</v>
      </c>
      <c r="H190" s="129">
        <v>1</v>
      </c>
    </row>
    <row r="191" spans="1:8" x14ac:dyDescent="0.25">
      <c r="A191" s="120"/>
      <c r="B191" s="119"/>
      <c r="C191" s="123"/>
      <c r="D191" s="123"/>
      <c r="E191" s="123"/>
      <c r="F191" s="123"/>
      <c r="G191" s="122" t="s">
        <v>913</v>
      </c>
      <c r="H191" s="129">
        <v>1</v>
      </c>
    </row>
    <row r="192" spans="1:8" ht="31.5" x14ac:dyDescent="0.25">
      <c r="A192" s="120"/>
      <c r="B192" s="119"/>
      <c r="C192" s="123"/>
      <c r="D192" s="123"/>
      <c r="E192" s="123"/>
      <c r="F192" s="123"/>
      <c r="G192" s="122" t="s">
        <v>961</v>
      </c>
      <c r="H192" s="129">
        <v>1</v>
      </c>
    </row>
    <row r="193" spans="1:8" ht="16.5" thickBot="1" x14ac:dyDescent="0.3">
      <c r="A193" s="120"/>
      <c r="B193" s="119"/>
      <c r="C193" s="118"/>
      <c r="D193" s="118"/>
      <c r="E193" s="118"/>
      <c r="F193" s="118"/>
      <c r="G193" s="117" t="s">
        <v>17</v>
      </c>
      <c r="H193" s="116">
        <f>SUM(H189:H192,H187)</f>
        <v>11</v>
      </c>
    </row>
    <row r="194" spans="1:8" ht="93" customHeight="1" thickBot="1" x14ac:dyDescent="0.3">
      <c r="A194" s="115"/>
      <c r="B194" s="114"/>
      <c r="C194" s="113" t="s">
        <v>1023</v>
      </c>
      <c r="D194" s="113"/>
      <c r="E194" s="113"/>
      <c r="F194" s="112"/>
      <c r="G194" s="111"/>
      <c r="H194" s="110"/>
    </row>
    <row r="195" spans="1:8" ht="16.5" customHeight="1" x14ac:dyDescent="0.25">
      <c r="A195" s="128">
        <v>14</v>
      </c>
      <c r="B195" s="127" t="s">
        <v>928</v>
      </c>
      <c r="C195" s="126" t="s">
        <v>1022</v>
      </c>
      <c r="D195" s="126" t="s">
        <v>1021</v>
      </c>
      <c r="E195" s="126" t="s">
        <v>1020</v>
      </c>
      <c r="F195" s="126" t="s">
        <v>1019</v>
      </c>
      <c r="G195" s="125" t="s">
        <v>1018</v>
      </c>
      <c r="H195" s="124"/>
    </row>
    <row r="196" spans="1:8" ht="31.5" x14ac:dyDescent="0.25">
      <c r="A196" s="120"/>
      <c r="B196" s="119"/>
      <c r="C196" s="123"/>
      <c r="D196" s="123"/>
      <c r="E196" s="123"/>
      <c r="F196" s="123"/>
      <c r="G196" s="122" t="s">
        <v>1017</v>
      </c>
      <c r="H196" s="129">
        <v>4</v>
      </c>
    </row>
    <row r="197" spans="1:8" ht="47.25" x14ac:dyDescent="0.25">
      <c r="A197" s="120"/>
      <c r="B197" s="119"/>
      <c r="C197" s="123"/>
      <c r="D197" s="123"/>
      <c r="E197" s="123"/>
      <c r="F197" s="123"/>
      <c r="G197" s="122" t="s">
        <v>1016</v>
      </c>
      <c r="H197" s="129">
        <v>20</v>
      </c>
    </row>
    <row r="198" spans="1:8" ht="31.5" x14ac:dyDescent="0.25">
      <c r="A198" s="120"/>
      <c r="B198" s="119"/>
      <c r="C198" s="123"/>
      <c r="D198" s="123"/>
      <c r="E198" s="123"/>
      <c r="F198" s="123"/>
      <c r="G198" s="122" t="s">
        <v>1015</v>
      </c>
      <c r="H198" s="129">
        <v>5</v>
      </c>
    </row>
    <row r="199" spans="1:8" ht="47.25" x14ac:dyDescent="0.25">
      <c r="A199" s="120"/>
      <c r="B199" s="119"/>
      <c r="C199" s="123"/>
      <c r="D199" s="123"/>
      <c r="E199" s="123"/>
      <c r="F199" s="123"/>
      <c r="G199" s="122" t="s">
        <v>1014</v>
      </c>
      <c r="H199" s="129">
        <v>5</v>
      </c>
    </row>
    <row r="200" spans="1:8" ht="31.5" x14ac:dyDescent="0.25">
      <c r="A200" s="120"/>
      <c r="B200" s="119"/>
      <c r="C200" s="123"/>
      <c r="D200" s="123"/>
      <c r="E200" s="123"/>
      <c r="F200" s="123"/>
      <c r="G200" s="122" t="s">
        <v>1013</v>
      </c>
      <c r="H200" s="129">
        <v>5</v>
      </c>
    </row>
    <row r="201" spans="1:8" ht="31.5" x14ac:dyDescent="0.25">
      <c r="A201" s="120"/>
      <c r="B201" s="119"/>
      <c r="C201" s="123"/>
      <c r="D201" s="123"/>
      <c r="E201" s="123"/>
      <c r="F201" s="123"/>
      <c r="G201" s="122" t="s">
        <v>1012</v>
      </c>
      <c r="H201" s="129">
        <v>3</v>
      </c>
    </row>
    <row r="202" spans="1:8" ht="31.5" x14ac:dyDescent="0.25">
      <c r="A202" s="120"/>
      <c r="B202" s="119"/>
      <c r="C202" s="123"/>
      <c r="D202" s="123"/>
      <c r="E202" s="123"/>
      <c r="F202" s="123"/>
      <c r="G202" s="122" t="s">
        <v>1011</v>
      </c>
      <c r="H202" s="129">
        <v>2</v>
      </c>
    </row>
    <row r="203" spans="1:8" x14ac:dyDescent="0.25">
      <c r="A203" s="120"/>
      <c r="B203" s="119"/>
      <c r="C203" s="123"/>
      <c r="D203" s="123"/>
      <c r="E203" s="123"/>
      <c r="F203" s="123"/>
      <c r="G203" s="122" t="s">
        <v>1010</v>
      </c>
      <c r="H203" s="129">
        <v>12</v>
      </c>
    </row>
    <row r="204" spans="1:8" ht="32.25" thickBot="1" x14ac:dyDescent="0.3">
      <c r="A204" s="120"/>
      <c r="B204" s="119"/>
      <c r="C204" s="123"/>
      <c r="D204" s="123"/>
      <c r="E204" s="123"/>
      <c r="F204" s="123"/>
      <c r="G204" s="122" t="s">
        <v>1009</v>
      </c>
      <c r="H204" s="129">
        <v>14</v>
      </c>
    </row>
    <row r="205" spans="1:8" x14ac:dyDescent="0.25">
      <c r="A205" s="120"/>
      <c r="B205" s="119"/>
      <c r="C205" s="123"/>
      <c r="D205" s="123"/>
      <c r="E205" s="123"/>
      <c r="F205" s="123"/>
      <c r="G205" s="125" t="s">
        <v>955</v>
      </c>
      <c r="H205" s="124"/>
    </row>
    <row r="206" spans="1:8" ht="31.5" x14ac:dyDescent="0.25">
      <c r="A206" s="120"/>
      <c r="B206" s="119"/>
      <c r="C206" s="123"/>
      <c r="D206" s="123"/>
      <c r="E206" s="123"/>
      <c r="F206" s="123"/>
      <c r="G206" s="122" t="s">
        <v>1008</v>
      </c>
      <c r="H206" s="129">
        <v>4</v>
      </c>
    </row>
    <row r="207" spans="1:8" ht="31.5" x14ac:dyDescent="0.25">
      <c r="A207" s="120"/>
      <c r="B207" s="119"/>
      <c r="C207" s="123"/>
      <c r="D207" s="123"/>
      <c r="E207" s="123"/>
      <c r="F207" s="123"/>
      <c r="G207" s="122" t="s">
        <v>1007</v>
      </c>
      <c r="H207" s="129">
        <v>4</v>
      </c>
    </row>
    <row r="208" spans="1:8" ht="31.5" x14ac:dyDescent="0.25">
      <c r="A208" s="120"/>
      <c r="B208" s="119"/>
      <c r="C208" s="123"/>
      <c r="D208" s="123"/>
      <c r="E208" s="123"/>
      <c r="F208" s="123"/>
      <c r="G208" s="122" t="s">
        <v>1006</v>
      </c>
      <c r="H208" s="129">
        <v>4</v>
      </c>
    </row>
    <row r="209" spans="1:8" ht="31.5" x14ac:dyDescent="0.25">
      <c r="A209" s="120"/>
      <c r="B209" s="119"/>
      <c r="C209" s="123"/>
      <c r="D209" s="123"/>
      <c r="E209" s="123"/>
      <c r="F209" s="123"/>
      <c r="G209" s="122" t="s">
        <v>1005</v>
      </c>
      <c r="H209" s="129">
        <v>4</v>
      </c>
    </row>
    <row r="210" spans="1:8" ht="31.5" x14ac:dyDescent="0.25">
      <c r="A210" s="120"/>
      <c r="B210" s="119"/>
      <c r="C210" s="123"/>
      <c r="D210" s="123"/>
      <c r="E210" s="123"/>
      <c r="F210" s="123"/>
      <c r="G210" s="122" t="s">
        <v>1004</v>
      </c>
      <c r="H210" s="129">
        <v>4</v>
      </c>
    </row>
    <row r="211" spans="1:8" ht="31.5" x14ac:dyDescent="0.25">
      <c r="A211" s="120"/>
      <c r="B211" s="119"/>
      <c r="C211" s="123"/>
      <c r="D211" s="123"/>
      <c r="E211" s="123"/>
      <c r="F211" s="123"/>
      <c r="G211" s="122" t="s">
        <v>1003</v>
      </c>
      <c r="H211" s="129">
        <v>4</v>
      </c>
    </row>
    <row r="212" spans="1:8" ht="31.5" x14ac:dyDescent="0.25">
      <c r="A212" s="120"/>
      <c r="B212" s="119"/>
      <c r="C212" s="123"/>
      <c r="D212" s="123"/>
      <c r="E212" s="123"/>
      <c r="F212" s="123"/>
      <c r="G212" s="122" t="s">
        <v>1002</v>
      </c>
      <c r="H212" s="129">
        <v>4</v>
      </c>
    </row>
    <row r="213" spans="1:8" ht="32.25" thickBot="1" x14ac:dyDescent="0.3">
      <c r="A213" s="120"/>
      <c r="B213" s="119"/>
      <c r="C213" s="123"/>
      <c r="D213" s="123"/>
      <c r="E213" s="123"/>
      <c r="F213" s="123"/>
      <c r="G213" s="122" t="s">
        <v>1001</v>
      </c>
      <c r="H213" s="129">
        <v>3</v>
      </c>
    </row>
    <row r="214" spans="1:8" x14ac:dyDescent="0.25">
      <c r="A214" s="120"/>
      <c r="B214" s="119"/>
      <c r="C214" s="123"/>
      <c r="D214" s="123"/>
      <c r="E214" s="123"/>
      <c r="F214" s="123"/>
      <c r="G214" s="125" t="s">
        <v>923</v>
      </c>
      <c r="H214" s="124"/>
    </row>
    <row r="215" spans="1:8" ht="31.5" x14ac:dyDescent="0.25">
      <c r="A215" s="120"/>
      <c r="B215" s="119"/>
      <c r="C215" s="123"/>
      <c r="D215" s="123"/>
      <c r="E215" s="123"/>
      <c r="F215" s="123"/>
      <c r="G215" s="122" t="s">
        <v>922</v>
      </c>
      <c r="H215" s="129">
        <v>11</v>
      </c>
    </row>
    <row r="216" spans="1:8" x14ac:dyDescent="0.25">
      <c r="A216" s="120"/>
      <c r="B216" s="119"/>
      <c r="C216" s="123"/>
      <c r="D216" s="123"/>
      <c r="E216" s="123"/>
      <c r="F216" s="123"/>
      <c r="G216" s="122" t="s">
        <v>1000</v>
      </c>
      <c r="H216" s="129">
        <v>15</v>
      </c>
    </row>
    <row r="217" spans="1:8" ht="47.25" x14ac:dyDescent="0.25">
      <c r="A217" s="120"/>
      <c r="B217" s="119"/>
      <c r="C217" s="123"/>
      <c r="D217" s="123"/>
      <c r="E217" s="123"/>
      <c r="F217" s="123"/>
      <c r="G217" s="122" t="s">
        <v>999</v>
      </c>
      <c r="H217" s="129">
        <v>10</v>
      </c>
    </row>
    <row r="218" spans="1:8" ht="32.25" thickBot="1" x14ac:dyDescent="0.3">
      <c r="A218" s="120"/>
      <c r="B218" s="119"/>
      <c r="C218" s="123"/>
      <c r="D218" s="123"/>
      <c r="E218" s="123"/>
      <c r="F218" s="123"/>
      <c r="G218" s="122" t="s">
        <v>921</v>
      </c>
      <c r="H218" s="129">
        <v>2</v>
      </c>
    </row>
    <row r="219" spans="1:8" x14ac:dyDescent="0.25">
      <c r="A219" s="120"/>
      <c r="B219" s="119"/>
      <c r="C219" s="123"/>
      <c r="D219" s="123"/>
      <c r="E219" s="123"/>
      <c r="F219" s="123"/>
      <c r="G219" s="125" t="s">
        <v>920</v>
      </c>
      <c r="H219" s="124"/>
    </row>
    <row r="220" spans="1:8" ht="31.5" x14ac:dyDescent="0.25">
      <c r="A220" s="120"/>
      <c r="B220" s="119"/>
      <c r="C220" s="123"/>
      <c r="D220" s="123"/>
      <c r="E220" s="123"/>
      <c r="F220" s="123"/>
      <c r="G220" s="122" t="s">
        <v>919</v>
      </c>
      <c r="H220" s="129">
        <v>4</v>
      </c>
    </row>
    <row r="221" spans="1:8" ht="31.5" x14ac:dyDescent="0.25">
      <c r="A221" s="120"/>
      <c r="B221" s="119"/>
      <c r="C221" s="123"/>
      <c r="D221" s="123"/>
      <c r="E221" s="123"/>
      <c r="F221" s="123"/>
      <c r="G221" s="122" t="s">
        <v>918</v>
      </c>
      <c r="H221" s="129">
        <v>4</v>
      </c>
    </row>
    <row r="222" spans="1:8" ht="31.5" x14ac:dyDescent="0.25">
      <c r="A222" s="120"/>
      <c r="B222" s="119"/>
      <c r="C222" s="123"/>
      <c r="D222" s="123"/>
      <c r="E222" s="123"/>
      <c r="F222" s="123"/>
      <c r="G222" s="122" t="s">
        <v>917</v>
      </c>
      <c r="H222" s="129">
        <v>4</v>
      </c>
    </row>
    <row r="223" spans="1:8" ht="31.5" x14ac:dyDescent="0.25">
      <c r="A223" s="120"/>
      <c r="B223" s="119"/>
      <c r="C223" s="123"/>
      <c r="D223" s="123"/>
      <c r="E223" s="123"/>
      <c r="F223" s="123"/>
      <c r="G223" s="122" t="s">
        <v>916</v>
      </c>
      <c r="H223" s="129">
        <v>4</v>
      </c>
    </row>
    <row r="224" spans="1:8" ht="32.25" thickBot="1" x14ac:dyDescent="0.3">
      <c r="A224" s="120"/>
      <c r="B224" s="119"/>
      <c r="C224" s="123"/>
      <c r="D224" s="123"/>
      <c r="E224" s="123"/>
      <c r="F224" s="123"/>
      <c r="G224" s="122" t="s">
        <v>998</v>
      </c>
      <c r="H224" s="129">
        <v>2</v>
      </c>
    </row>
    <row r="225" spans="1:8" x14ac:dyDescent="0.25">
      <c r="A225" s="120"/>
      <c r="B225" s="119"/>
      <c r="C225" s="123"/>
      <c r="D225" s="123"/>
      <c r="E225" s="123"/>
      <c r="F225" s="123"/>
      <c r="G225" s="125" t="s">
        <v>997</v>
      </c>
      <c r="H225" s="124"/>
    </row>
    <row r="226" spans="1:8" ht="31.5" x14ac:dyDescent="0.25">
      <c r="A226" s="120"/>
      <c r="B226" s="119"/>
      <c r="C226" s="123"/>
      <c r="D226" s="123"/>
      <c r="E226" s="123"/>
      <c r="F226" s="123"/>
      <c r="G226" s="122" t="s">
        <v>996</v>
      </c>
      <c r="H226" s="129">
        <v>3</v>
      </c>
    </row>
    <row r="227" spans="1:8" x14ac:dyDescent="0.25">
      <c r="A227" s="120"/>
      <c r="B227" s="119"/>
      <c r="C227" s="123"/>
      <c r="D227" s="123"/>
      <c r="E227" s="123"/>
      <c r="F227" s="123"/>
      <c r="G227" s="122" t="s">
        <v>995</v>
      </c>
      <c r="H227" s="129">
        <v>3</v>
      </c>
    </row>
    <row r="228" spans="1:8" ht="31.5" x14ac:dyDescent="0.25">
      <c r="A228" s="120"/>
      <c r="B228" s="119"/>
      <c r="C228" s="123"/>
      <c r="D228" s="123"/>
      <c r="E228" s="123"/>
      <c r="F228" s="123"/>
      <c r="G228" s="122" t="s">
        <v>994</v>
      </c>
      <c r="H228" s="129">
        <v>3</v>
      </c>
    </row>
    <row r="229" spans="1:8" ht="47.25" x14ac:dyDescent="0.25">
      <c r="A229" s="120"/>
      <c r="B229" s="119"/>
      <c r="C229" s="123"/>
      <c r="D229" s="123"/>
      <c r="E229" s="123"/>
      <c r="F229" s="123"/>
      <c r="G229" s="122" t="s">
        <v>993</v>
      </c>
      <c r="H229" s="129">
        <v>3</v>
      </c>
    </row>
    <row r="230" spans="1:8" ht="47.25" x14ac:dyDescent="0.25">
      <c r="A230" s="120"/>
      <c r="B230" s="119"/>
      <c r="C230" s="123"/>
      <c r="D230" s="123"/>
      <c r="E230" s="123"/>
      <c r="F230" s="123"/>
      <c r="G230" s="122" t="s">
        <v>992</v>
      </c>
      <c r="H230" s="129">
        <v>3</v>
      </c>
    </row>
    <row r="231" spans="1:8" ht="32.25" thickBot="1" x14ac:dyDescent="0.3">
      <c r="A231" s="120"/>
      <c r="B231" s="119"/>
      <c r="C231" s="123"/>
      <c r="D231" s="123"/>
      <c r="E231" s="123"/>
      <c r="F231" s="123"/>
      <c r="G231" s="122" t="s">
        <v>991</v>
      </c>
      <c r="H231" s="129">
        <v>3</v>
      </c>
    </row>
    <row r="232" spans="1:8" x14ac:dyDescent="0.25">
      <c r="A232" s="120"/>
      <c r="B232" s="119"/>
      <c r="C232" s="123"/>
      <c r="D232" s="123"/>
      <c r="E232" s="123"/>
      <c r="F232" s="123"/>
      <c r="G232" s="125" t="s">
        <v>990</v>
      </c>
      <c r="H232" s="124"/>
    </row>
    <row r="233" spans="1:8" ht="31.5" x14ac:dyDescent="0.25">
      <c r="A233" s="120"/>
      <c r="B233" s="119"/>
      <c r="C233" s="123"/>
      <c r="D233" s="123"/>
      <c r="E233" s="123"/>
      <c r="F233" s="123"/>
      <c r="G233" s="122" t="s">
        <v>989</v>
      </c>
      <c r="H233" s="129">
        <v>1</v>
      </c>
    </row>
    <row r="234" spans="1:8" ht="31.5" x14ac:dyDescent="0.25">
      <c r="A234" s="120"/>
      <c r="B234" s="119"/>
      <c r="C234" s="123"/>
      <c r="D234" s="123"/>
      <c r="E234" s="123"/>
      <c r="F234" s="123"/>
      <c r="G234" s="122" t="s">
        <v>988</v>
      </c>
      <c r="H234" s="129">
        <v>2</v>
      </c>
    </row>
    <row r="235" spans="1:8" ht="47.25" x14ac:dyDescent="0.25">
      <c r="A235" s="120"/>
      <c r="B235" s="119"/>
      <c r="C235" s="123"/>
      <c r="D235" s="123"/>
      <c r="E235" s="123"/>
      <c r="F235" s="123"/>
      <c r="G235" s="122" t="s">
        <v>987</v>
      </c>
      <c r="H235" s="129">
        <v>1</v>
      </c>
    </row>
    <row r="236" spans="1:8" ht="31.5" x14ac:dyDescent="0.25">
      <c r="A236" s="120"/>
      <c r="B236" s="119"/>
      <c r="C236" s="123"/>
      <c r="D236" s="123"/>
      <c r="E236" s="123"/>
      <c r="F236" s="123"/>
      <c r="G236" s="122" t="s">
        <v>986</v>
      </c>
      <c r="H236" s="129">
        <v>1</v>
      </c>
    </row>
    <row r="237" spans="1:8" x14ac:dyDescent="0.25">
      <c r="A237" s="120"/>
      <c r="B237" s="119"/>
      <c r="C237" s="123"/>
      <c r="D237" s="123"/>
      <c r="E237" s="123"/>
      <c r="F237" s="123"/>
      <c r="G237" s="122" t="s">
        <v>985</v>
      </c>
      <c r="H237" s="129">
        <v>2</v>
      </c>
    </row>
    <row r="238" spans="1:8" x14ac:dyDescent="0.25">
      <c r="A238" s="120"/>
      <c r="B238" s="119"/>
      <c r="C238" s="123"/>
      <c r="D238" s="123"/>
      <c r="E238" s="123"/>
      <c r="F238" s="123"/>
      <c r="G238" s="122" t="s">
        <v>984</v>
      </c>
      <c r="H238" s="129">
        <v>3</v>
      </c>
    </row>
    <row r="239" spans="1:8" ht="31.5" x14ac:dyDescent="0.25">
      <c r="A239" s="120"/>
      <c r="B239" s="119"/>
      <c r="C239" s="123"/>
      <c r="D239" s="123"/>
      <c r="E239" s="123"/>
      <c r="F239" s="123"/>
      <c r="G239" s="122" t="s">
        <v>983</v>
      </c>
      <c r="H239" s="129">
        <v>1</v>
      </c>
    </row>
    <row r="240" spans="1:8" ht="31.5" x14ac:dyDescent="0.25">
      <c r="A240" s="120"/>
      <c r="B240" s="119"/>
      <c r="C240" s="123"/>
      <c r="D240" s="123"/>
      <c r="E240" s="123"/>
      <c r="F240" s="123"/>
      <c r="G240" s="122" t="s">
        <v>982</v>
      </c>
      <c r="H240" s="129">
        <v>2</v>
      </c>
    </row>
    <row r="241" spans="1:8" ht="31.5" x14ac:dyDescent="0.25">
      <c r="A241" s="120"/>
      <c r="B241" s="119"/>
      <c r="C241" s="123"/>
      <c r="D241" s="123"/>
      <c r="E241" s="123"/>
      <c r="F241" s="123"/>
      <c r="G241" s="122" t="s">
        <v>981</v>
      </c>
      <c r="H241" s="129">
        <v>2</v>
      </c>
    </row>
    <row r="242" spans="1:8" ht="63.75" thickBot="1" x14ac:dyDescent="0.3">
      <c r="A242" s="120"/>
      <c r="B242" s="119"/>
      <c r="C242" s="123"/>
      <c r="D242" s="123"/>
      <c r="E242" s="123"/>
      <c r="F242" s="123"/>
      <c r="G242" s="122" t="s">
        <v>980</v>
      </c>
      <c r="H242" s="129">
        <v>3</v>
      </c>
    </row>
    <row r="243" spans="1:8" x14ac:dyDescent="0.25">
      <c r="A243" s="120"/>
      <c r="B243" s="119"/>
      <c r="C243" s="123"/>
      <c r="D243" s="123"/>
      <c r="E243" s="123"/>
      <c r="F243" s="123"/>
      <c r="G243" s="125" t="s">
        <v>979</v>
      </c>
      <c r="H243" s="124"/>
    </row>
    <row r="244" spans="1:8" ht="47.25" x14ac:dyDescent="0.25">
      <c r="A244" s="120"/>
      <c r="B244" s="119"/>
      <c r="C244" s="123"/>
      <c r="D244" s="123"/>
      <c r="E244" s="123"/>
      <c r="F244" s="123"/>
      <c r="G244" s="122" t="s">
        <v>978</v>
      </c>
      <c r="H244" s="129">
        <v>1</v>
      </c>
    </row>
    <row r="245" spans="1:8" x14ac:dyDescent="0.25">
      <c r="A245" s="120"/>
      <c r="B245" s="119"/>
      <c r="C245" s="123"/>
      <c r="D245" s="123"/>
      <c r="E245" s="123"/>
      <c r="F245" s="123"/>
      <c r="G245" s="122" t="s">
        <v>977</v>
      </c>
      <c r="H245" s="129">
        <v>2</v>
      </c>
    </row>
    <row r="246" spans="1:8" x14ac:dyDescent="0.25">
      <c r="A246" s="120"/>
      <c r="B246" s="119"/>
      <c r="C246" s="123"/>
      <c r="D246" s="123"/>
      <c r="E246" s="123"/>
      <c r="F246" s="123"/>
      <c r="G246" s="122" t="s">
        <v>976</v>
      </c>
      <c r="H246" s="129">
        <v>2</v>
      </c>
    </row>
    <row r="247" spans="1:8" ht="63" x14ac:dyDescent="0.25">
      <c r="A247" s="120"/>
      <c r="B247" s="119"/>
      <c r="C247" s="123"/>
      <c r="D247" s="123"/>
      <c r="E247" s="123"/>
      <c r="F247" s="123"/>
      <c r="G247" s="122" t="s">
        <v>975</v>
      </c>
      <c r="H247" s="129">
        <v>3</v>
      </c>
    </row>
    <row r="248" spans="1:8" ht="63" x14ac:dyDescent="0.25">
      <c r="A248" s="120"/>
      <c r="B248" s="119"/>
      <c r="C248" s="123"/>
      <c r="D248" s="123"/>
      <c r="E248" s="123"/>
      <c r="F248" s="123"/>
      <c r="G248" s="122" t="s">
        <v>974</v>
      </c>
      <c r="H248" s="129">
        <v>3</v>
      </c>
    </row>
    <row r="249" spans="1:8" x14ac:dyDescent="0.25">
      <c r="A249" s="120"/>
      <c r="B249" s="119"/>
      <c r="C249" s="123"/>
      <c r="D249" s="123"/>
      <c r="E249" s="123"/>
      <c r="F249" s="123"/>
      <c r="G249" s="122" t="s">
        <v>973</v>
      </c>
      <c r="H249" s="129">
        <v>2</v>
      </c>
    </row>
    <row r="250" spans="1:8" ht="31.5" x14ac:dyDescent="0.25">
      <c r="A250" s="120"/>
      <c r="B250" s="119"/>
      <c r="C250" s="123"/>
      <c r="D250" s="123"/>
      <c r="E250" s="123"/>
      <c r="F250" s="123"/>
      <c r="G250" s="122" t="s">
        <v>972</v>
      </c>
      <c r="H250" s="129">
        <v>2</v>
      </c>
    </row>
    <row r="251" spans="1:8" ht="32.25" thickBot="1" x14ac:dyDescent="0.3">
      <c r="A251" s="120"/>
      <c r="B251" s="119"/>
      <c r="C251" s="123"/>
      <c r="D251" s="123"/>
      <c r="E251" s="123"/>
      <c r="F251" s="123"/>
      <c r="G251" s="122" t="s">
        <v>971</v>
      </c>
      <c r="H251" s="129">
        <v>2</v>
      </c>
    </row>
    <row r="252" spans="1:8" x14ac:dyDescent="0.25">
      <c r="A252" s="120"/>
      <c r="B252" s="119"/>
      <c r="C252" s="123"/>
      <c r="D252" s="123"/>
      <c r="E252" s="123"/>
      <c r="F252" s="123"/>
      <c r="G252" s="125" t="s">
        <v>970</v>
      </c>
      <c r="H252" s="124"/>
    </row>
    <row r="253" spans="1:8" ht="31.5" x14ac:dyDescent="0.25">
      <c r="A253" s="120"/>
      <c r="B253" s="119"/>
      <c r="C253" s="123"/>
      <c r="D253" s="123"/>
      <c r="E253" s="123"/>
      <c r="F253" s="123"/>
      <c r="G253" s="122" t="s">
        <v>969</v>
      </c>
      <c r="H253" s="129">
        <v>2</v>
      </c>
    </row>
    <row r="254" spans="1:8" ht="31.5" x14ac:dyDescent="0.25">
      <c r="A254" s="120"/>
      <c r="B254" s="119"/>
      <c r="C254" s="123"/>
      <c r="D254" s="123"/>
      <c r="E254" s="123"/>
      <c r="F254" s="123"/>
      <c r="G254" s="122" t="s">
        <v>968</v>
      </c>
      <c r="H254" s="129">
        <v>2</v>
      </c>
    </row>
    <row r="255" spans="1:8" ht="78.75" x14ac:dyDescent="0.25">
      <c r="A255" s="120"/>
      <c r="B255" s="119"/>
      <c r="C255" s="123"/>
      <c r="D255" s="123"/>
      <c r="E255" s="123"/>
      <c r="F255" s="123"/>
      <c r="G255" s="122" t="s">
        <v>967</v>
      </c>
      <c r="H255" s="129">
        <v>3</v>
      </c>
    </row>
    <row r="256" spans="1:8" ht="31.5" x14ac:dyDescent="0.25">
      <c r="A256" s="120"/>
      <c r="B256" s="119"/>
      <c r="C256" s="123"/>
      <c r="D256" s="123"/>
      <c r="E256" s="123"/>
      <c r="F256" s="123"/>
      <c r="G256" s="122" t="s">
        <v>966</v>
      </c>
      <c r="H256" s="129">
        <v>2</v>
      </c>
    </row>
    <row r="257" spans="1:8" ht="94.5" x14ac:dyDescent="0.25">
      <c r="A257" s="120"/>
      <c r="B257" s="119"/>
      <c r="C257" s="123"/>
      <c r="D257" s="123"/>
      <c r="E257" s="123"/>
      <c r="F257" s="123"/>
      <c r="G257" s="122" t="s">
        <v>965</v>
      </c>
      <c r="H257" s="129">
        <v>2</v>
      </c>
    </row>
    <row r="258" spans="1:8" ht="31.5" x14ac:dyDescent="0.25">
      <c r="A258" s="120"/>
      <c r="B258" s="119"/>
      <c r="C258" s="123"/>
      <c r="D258" s="123"/>
      <c r="E258" s="123"/>
      <c r="F258" s="123"/>
      <c r="G258" s="122" t="s">
        <v>964</v>
      </c>
      <c r="H258" s="129">
        <v>2</v>
      </c>
    </row>
    <row r="259" spans="1:8" ht="32.25" thickBot="1" x14ac:dyDescent="0.3">
      <c r="A259" s="120"/>
      <c r="B259" s="119"/>
      <c r="C259" s="123"/>
      <c r="D259" s="123"/>
      <c r="E259" s="123"/>
      <c r="F259" s="123"/>
      <c r="G259" s="122" t="s">
        <v>963</v>
      </c>
      <c r="H259" s="129">
        <v>5</v>
      </c>
    </row>
    <row r="260" spans="1:8" x14ac:dyDescent="0.25">
      <c r="A260" s="120"/>
      <c r="B260" s="119"/>
      <c r="C260" s="123"/>
      <c r="D260" s="123"/>
      <c r="E260" s="123"/>
      <c r="F260" s="123"/>
      <c r="G260" s="125" t="s">
        <v>915</v>
      </c>
      <c r="H260" s="124"/>
    </row>
    <row r="261" spans="1:8" ht="31.5" x14ac:dyDescent="0.25">
      <c r="A261" s="120"/>
      <c r="B261" s="119"/>
      <c r="C261" s="123"/>
      <c r="D261" s="123"/>
      <c r="E261" s="123"/>
      <c r="F261" s="123"/>
      <c r="G261" s="122" t="s">
        <v>962</v>
      </c>
      <c r="H261" s="129">
        <v>35</v>
      </c>
    </row>
    <row r="262" spans="1:8" x14ac:dyDescent="0.25">
      <c r="A262" s="120"/>
      <c r="B262" s="119"/>
      <c r="C262" s="123"/>
      <c r="D262" s="123"/>
      <c r="E262" s="123"/>
      <c r="F262" s="123"/>
      <c r="G262" s="122" t="s">
        <v>914</v>
      </c>
      <c r="H262" s="129">
        <v>34</v>
      </c>
    </row>
    <row r="263" spans="1:8" x14ac:dyDescent="0.25">
      <c r="A263" s="120"/>
      <c r="B263" s="119"/>
      <c r="C263" s="123"/>
      <c r="D263" s="123"/>
      <c r="E263" s="123"/>
      <c r="F263" s="123"/>
      <c r="G263" s="122" t="s">
        <v>913</v>
      </c>
      <c r="H263" s="129">
        <v>34</v>
      </c>
    </row>
    <row r="264" spans="1:8" ht="32.25" thickBot="1" x14ac:dyDescent="0.3">
      <c r="A264" s="120"/>
      <c r="B264" s="119"/>
      <c r="C264" s="123"/>
      <c r="D264" s="123"/>
      <c r="E264" s="123"/>
      <c r="F264" s="123"/>
      <c r="G264" s="122" t="s">
        <v>961</v>
      </c>
      <c r="H264" s="129">
        <v>20</v>
      </c>
    </row>
    <row r="265" spans="1:8" x14ac:dyDescent="0.25">
      <c r="A265" s="120"/>
      <c r="B265" s="119"/>
      <c r="C265" s="123"/>
      <c r="D265" s="123"/>
      <c r="E265" s="123"/>
      <c r="F265" s="123"/>
      <c r="G265" s="125" t="s">
        <v>933</v>
      </c>
      <c r="H265" s="124"/>
    </row>
    <row r="266" spans="1:8" ht="31.5" x14ac:dyDescent="0.25">
      <c r="A266" s="120"/>
      <c r="B266" s="119"/>
      <c r="C266" s="123"/>
      <c r="D266" s="123"/>
      <c r="E266" s="123"/>
      <c r="F266" s="123"/>
      <c r="G266" s="122" t="s">
        <v>932</v>
      </c>
      <c r="H266" s="129">
        <v>2</v>
      </c>
    </row>
    <row r="267" spans="1:8" ht="16.5" thickBot="1" x14ac:dyDescent="0.3">
      <c r="A267" s="120"/>
      <c r="B267" s="119"/>
      <c r="C267" s="118"/>
      <c r="D267" s="118"/>
      <c r="E267" s="118"/>
      <c r="F267" s="118"/>
      <c r="G267" s="117" t="s">
        <v>17</v>
      </c>
      <c r="H267" s="116">
        <f>SUM(H266,H261:H264,H253:H259,H244:H251,H233:H242,H226:H231,H220:H224,H215:H218,H206:H213,H196:H204)</f>
        <v>353</v>
      </c>
    </row>
    <row r="268" spans="1:8" ht="92.25" customHeight="1" thickBot="1" x14ac:dyDescent="0.3">
      <c r="A268" s="115"/>
      <c r="B268" s="114"/>
      <c r="C268" s="113" t="s">
        <v>960</v>
      </c>
      <c r="D268" s="113"/>
      <c r="E268" s="113"/>
      <c r="F268" s="112"/>
      <c r="G268" s="111"/>
      <c r="H268" s="110"/>
    </row>
    <row r="269" spans="1:8" ht="16.5" customHeight="1" x14ac:dyDescent="0.25">
      <c r="A269" s="128">
        <v>15</v>
      </c>
      <c r="B269" s="127" t="s">
        <v>937</v>
      </c>
      <c r="C269" s="126" t="s">
        <v>959</v>
      </c>
      <c r="D269" s="126" t="s">
        <v>958</v>
      </c>
      <c r="E269" s="126" t="s">
        <v>957</v>
      </c>
      <c r="F269" s="126" t="s">
        <v>956</v>
      </c>
      <c r="G269" s="125" t="s">
        <v>933</v>
      </c>
      <c r="H269" s="124"/>
    </row>
    <row r="270" spans="1:8" ht="32.25" thickBot="1" x14ac:dyDescent="0.3">
      <c r="A270" s="120"/>
      <c r="B270" s="119"/>
      <c r="C270" s="123"/>
      <c r="D270" s="123"/>
      <c r="E270" s="123"/>
      <c r="F270" s="123"/>
      <c r="G270" s="122" t="s">
        <v>932</v>
      </c>
      <c r="H270" s="129">
        <v>4</v>
      </c>
    </row>
    <row r="271" spans="1:8" x14ac:dyDescent="0.25">
      <c r="A271" s="120"/>
      <c r="B271" s="119"/>
      <c r="C271" s="123"/>
      <c r="D271" s="123"/>
      <c r="E271" s="123"/>
      <c r="F271" s="123"/>
      <c r="G271" s="125" t="s">
        <v>955</v>
      </c>
      <c r="H271" s="124"/>
    </row>
    <row r="272" spans="1:8" ht="31.5" x14ac:dyDescent="0.25">
      <c r="A272" s="120"/>
      <c r="B272" s="119"/>
      <c r="C272" s="123"/>
      <c r="D272" s="123"/>
      <c r="E272" s="123"/>
      <c r="F272" s="123"/>
      <c r="G272" s="122" t="s">
        <v>954</v>
      </c>
      <c r="H272" s="129">
        <v>4</v>
      </c>
    </row>
    <row r="273" spans="1:8" ht="32.25" thickBot="1" x14ac:dyDescent="0.3">
      <c r="A273" s="120"/>
      <c r="B273" s="119"/>
      <c r="C273" s="123"/>
      <c r="D273" s="123"/>
      <c r="E273" s="123"/>
      <c r="F273" s="123"/>
      <c r="G273" s="122" t="s">
        <v>953</v>
      </c>
      <c r="H273" s="129">
        <v>1</v>
      </c>
    </row>
    <row r="274" spans="1:8" x14ac:dyDescent="0.25">
      <c r="A274" s="120"/>
      <c r="B274" s="119"/>
      <c r="C274" s="123"/>
      <c r="D274" s="123"/>
      <c r="E274" s="123"/>
      <c r="F274" s="123"/>
      <c r="G274" s="125" t="s">
        <v>952</v>
      </c>
      <c r="H274" s="124"/>
    </row>
    <row r="275" spans="1:8" ht="31.5" x14ac:dyDescent="0.25">
      <c r="A275" s="120"/>
      <c r="B275" s="119"/>
      <c r="C275" s="123"/>
      <c r="D275" s="123"/>
      <c r="E275" s="123"/>
      <c r="F275" s="123"/>
      <c r="G275" s="122" t="s">
        <v>951</v>
      </c>
      <c r="H275" s="129">
        <v>1</v>
      </c>
    </row>
    <row r="276" spans="1:8" ht="48" thickBot="1" x14ac:dyDescent="0.3">
      <c r="A276" s="120"/>
      <c r="B276" s="119"/>
      <c r="C276" s="123"/>
      <c r="D276" s="123"/>
      <c r="E276" s="123"/>
      <c r="F276" s="123"/>
      <c r="G276" s="122" t="s">
        <v>950</v>
      </c>
      <c r="H276" s="129">
        <v>1</v>
      </c>
    </row>
    <row r="277" spans="1:8" ht="15.75" customHeight="1" x14ac:dyDescent="0.25">
      <c r="A277" s="120"/>
      <c r="B277" s="119"/>
      <c r="C277" s="123"/>
      <c r="D277" s="123"/>
      <c r="E277" s="123"/>
      <c r="F277" s="123"/>
      <c r="G277" s="125" t="s">
        <v>931</v>
      </c>
      <c r="H277" s="124"/>
    </row>
    <row r="278" spans="1:8" ht="31.5" x14ac:dyDescent="0.25">
      <c r="A278" s="120"/>
      <c r="B278" s="119"/>
      <c r="C278" s="123"/>
      <c r="D278" s="123"/>
      <c r="E278" s="123"/>
      <c r="F278" s="123"/>
      <c r="G278" s="122" t="s">
        <v>672</v>
      </c>
      <c r="H278" s="129">
        <v>1</v>
      </c>
    </row>
    <row r="279" spans="1:8" ht="77.25" customHeight="1" thickBot="1" x14ac:dyDescent="0.3">
      <c r="A279" s="120"/>
      <c r="B279" s="119"/>
      <c r="C279" s="118"/>
      <c r="D279" s="118"/>
      <c r="E279" s="118"/>
      <c r="F279" s="118"/>
      <c r="G279" s="117" t="s">
        <v>17</v>
      </c>
      <c r="H279" s="116">
        <f>SUM(H278,H275:H276,H272:H273,H270)</f>
        <v>12</v>
      </c>
    </row>
    <row r="280" spans="1:8" ht="99" customHeight="1" thickBot="1" x14ac:dyDescent="0.3">
      <c r="A280" s="115"/>
      <c r="B280" s="114"/>
      <c r="C280" s="113" t="s">
        <v>949</v>
      </c>
      <c r="D280" s="113"/>
      <c r="E280" s="113"/>
      <c r="F280" s="112"/>
      <c r="G280" s="111"/>
      <c r="H280" s="110"/>
    </row>
    <row r="281" spans="1:8" ht="15.75" customHeight="1" x14ac:dyDescent="0.25">
      <c r="A281" s="128">
        <v>16</v>
      </c>
      <c r="B281" s="127" t="s">
        <v>937</v>
      </c>
      <c r="C281" s="126" t="s">
        <v>948</v>
      </c>
      <c r="D281" s="126" t="s">
        <v>947</v>
      </c>
      <c r="E281" s="126" t="s">
        <v>946</v>
      </c>
      <c r="F281" s="126" t="s">
        <v>945</v>
      </c>
      <c r="G281" s="125" t="s">
        <v>933</v>
      </c>
      <c r="H281" s="124"/>
    </row>
    <row r="282" spans="1:8" ht="32.25" thickBot="1" x14ac:dyDescent="0.3">
      <c r="A282" s="120"/>
      <c r="B282" s="119"/>
      <c r="C282" s="123"/>
      <c r="D282" s="123"/>
      <c r="E282" s="123"/>
      <c r="F282" s="123"/>
      <c r="G282" s="122" t="s">
        <v>932</v>
      </c>
      <c r="H282" s="129">
        <v>4</v>
      </c>
    </row>
    <row r="283" spans="1:8" ht="15.75" customHeight="1" x14ac:dyDescent="0.25">
      <c r="A283" s="120"/>
      <c r="B283" s="119"/>
      <c r="C283" s="123"/>
      <c r="D283" s="123"/>
      <c r="E283" s="123"/>
      <c r="F283" s="123"/>
      <c r="G283" s="125" t="s">
        <v>931</v>
      </c>
      <c r="H283" s="124"/>
    </row>
    <row r="284" spans="1:8" ht="31.5" x14ac:dyDescent="0.25">
      <c r="A284" s="120"/>
      <c r="B284" s="119"/>
      <c r="C284" s="123"/>
      <c r="D284" s="123"/>
      <c r="E284" s="123"/>
      <c r="F284" s="123"/>
      <c r="G284" s="122" t="s">
        <v>672</v>
      </c>
      <c r="H284" s="129">
        <v>1</v>
      </c>
    </row>
    <row r="285" spans="1:8" ht="31.5" x14ac:dyDescent="0.25">
      <c r="A285" s="120"/>
      <c r="B285" s="119"/>
      <c r="C285" s="123"/>
      <c r="D285" s="123"/>
      <c r="E285" s="123"/>
      <c r="F285" s="123"/>
      <c r="G285" s="122" t="s">
        <v>930</v>
      </c>
      <c r="H285" s="129">
        <v>2</v>
      </c>
    </row>
    <row r="286" spans="1:8" ht="161.25" customHeight="1" thickBot="1" x14ac:dyDescent="0.3">
      <c r="A286" s="120"/>
      <c r="B286" s="119"/>
      <c r="C286" s="118"/>
      <c r="D286" s="118"/>
      <c r="E286" s="118"/>
      <c r="F286" s="118"/>
      <c r="G286" s="117" t="s">
        <v>17</v>
      </c>
      <c r="H286" s="116">
        <f>SUM(H282:H282,H284:H285,)</f>
        <v>7</v>
      </c>
    </row>
    <row r="287" spans="1:8" ht="84" customHeight="1" thickBot="1" x14ac:dyDescent="0.3">
      <c r="A287" s="115"/>
      <c r="B287" s="114"/>
      <c r="C287" s="113" t="s">
        <v>944</v>
      </c>
      <c r="D287" s="113"/>
      <c r="E287" s="113"/>
      <c r="F287" s="112"/>
      <c r="G287" s="111"/>
      <c r="H287" s="110"/>
    </row>
    <row r="288" spans="1:8" ht="16.5" customHeight="1" x14ac:dyDescent="0.25">
      <c r="A288" s="128">
        <v>17</v>
      </c>
      <c r="B288" s="127" t="s">
        <v>937</v>
      </c>
      <c r="C288" s="126" t="s">
        <v>943</v>
      </c>
      <c r="D288" s="126" t="s">
        <v>942</v>
      </c>
      <c r="E288" s="126" t="s">
        <v>941</v>
      </c>
      <c r="F288" s="126" t="s">
        <v>940</v>
      </c>
      <c r="G288" s="125" t="s">
        <v>933</v>
      </c>
      <c r="H288" s="124"/>
    </row>
    <row r="289" spans="1:8" ht="32.25" thickBot="1" x14ac:dyDescent="0.3">
      <c r="A289" s="120"/>
      <c r="B289" s="119"/>
      <c r="C289" s="123"/>
      <c r="D289" s="123"/>
      <c r="E289" s="123"/>
      <c r="F289" s="123"/>
      <c r="G289" s="122" t="s">
        <v>932</v>
      </c>
      <c r="H289" s="129">
        <v>2</v>
      </c>
    </row>
    <row r="290" spans="1:8" ht="15.75" customHeight="1" x14ac:dyDescent="0.25">
      <c r="A290" s="120"/>
      <c r="B290" s="119"/>
      <c r="C290" s="123"/>
      <c r="D290" s="123"/>
      <c r="E290" s="123"/>
      <c r="F290" s="123"/>
      <c r="G290" s="125" t="s">
        <v>931</v>
      </c>
      <c r="H290" s="124"/>
    </row>
    <row r="291" spans="1:8" ht="31.5" x14ac:dyDescent="0.25">
      <c r="A291" s="120"/>
      <c r="B291" s="119"/>
      <c r="C291" s="123"/>
      <c r="D291" s="123"/>
      <c r="E291" s="123"/>
      <c r="F291" s="123"/>
      <c r="G291" s="122" t="s">
        <v>672</v>
      </c>
      <c r="H291" s="129">
        <v>1</v>
      </c>
    </row>
    <row r="292" spans="1:8" ht="31.5" x14ac:dyDescent="0.25">
      <c r="A292" s="120"/>
      <c r="B292" s="119"/>
      <c r="C292" s="123"/>
      <c r="D292" s="123"/>
      <c r="E292" s="123"/>
      <c r="F292" s="123"/>
      <c r="G292" s="122" t="s">
        <v>930</v>
      </c>
      <c r="H292" s="121">
        <v>2</v>
      </c>
    </row>
    <row r="293" spans="1:8" ht="47.25" x14ac:dyDescent="0.25">
      <c r="A293" s="120"/>
      <c r="B293" s="119"/>
      <c r="C293" s="123"/>
      <c r="D293" s="123"/>
      <c r="E293" s="123"/>
      <c r="F293" s="123"/>
      <c r="G293" s="132" t="s">
        <v>939</v>
      </c>
      <c r="H293" s="121">
        <v>3</v>
      </c>
    </row>
    <row r="294" spans="1:8" ht="16.5" thickBot="1" x14ac:dyDescent="0.3">
      <c r="A294" s="120"/>
      <c r="B294" s="119"/>
      <c r="C294" s="118"/>
      <c r="D294" s="118"/>
      <c r="E294" s="118"/>
      <c r="F294" s="118"/>
      <c r="G294" s="117" t="s">
        <v>17</v>
      </c>
      <c r="H294" s="116">
        <f>SUM(H289:H289,H291:H293,)</f>
        <v>8</v>
      </c>
    </row>
    <row r="295" spans="1:8" ht="90.75" customHeight="1" thickBot="1" x14ac:dyDescent="0.3">
      <c r="A295" s="115"/>
      <c r="B295" s="114"/>
      <c r="C295" s="113" t="s">
        <v>938</v>
      </c>
      <c r="D295" s="113"/>
      <c r="E295" s="113"/>
      <c r="F295" s="112"/>
      <c r="G295" s="111"/>
      <c r="H295" s="110"/>
    </row>
    <row r="296" spans="1:8" ht="16.5" customHeight="1" x14ac:dyDescent="0.25">
      <c r="A296" s="128">
        <v>18</v>
      </c>
      <c r="B296" s="127" t="s">
        <v>937</v>
      </c>
      <c r="C296" s="126" t="s">
        <v>936</v>
      </c>
      <c r="D296" s="126" t="s">
        <v>935</v>
      </c>
      <c r="E296" s="126" t="s">
        <v>934</v>
      </c>
      <c r="F296" s="126" t="s">
        <v>924</v>
      </c>
      <c r="G296" s="125" t="s">
        <v>933</v>
      </c>
      <c r="H296" s="124"/>
    </row>
    <row r="297" spans="1:8" ht="32.25" thickBot="1" x14ac:dyDescent="0.3">
      <c r="A297" s="120"/>
      <c r="B297" s="119"/>
      <c r="C297" s="123"/>
      <c r="D297" s="123"/>
      <c r="E297" s="123"/>
      <c r="F297" s="123"/>
      <c r="G297" s="122" t="s">
        <v>932</v>
      </c>
      <c r="H297" s="129">
        <v>4</v>
      </c>
    </row>
    <row r="298" spans="1:8" x14ac:dyDescent="0.25">
      <c r="A298" s="120"/>
      <c r="B298" s="119"/>
      <c r="C298" s="123"/>
      <c r="D298" s="123"/>
      <c r="E298" s="123"/>
      <c r="F298" s="123"/>
      <c r="G298" s="125" t="s">
        <v>931</v>
      </c>
      <c r="H298" s="124"/>
    </row>
    <row r="299" spans="1:8" ht="31.5" x14ac:dyDescent="0.25">
      <c r="A299" s="120"/>
      <c r="B299" s="119"/>
      <c r="C299" s="123"/>
      <c r="D299" s="123"/>
      <c r="E299" s="123"/>
      <c r="F299" s="123"/>
      <c r="G299" s="122" t="s">
        <v>672</v>
      </c>
      <c r="H299" s="129">
        <v>2</v>
      </c>
    </row>
    <row r="300" spans="1:8" ht="31.5" x14ac:dyDescent="0.25">
      <c r="A300" s="120"/>
      <c r="B300" s="119"/>
      <c r="C300" s="123"/>
      <c r="D300" s="123"/>
      <c r="E300" s="123"/>
      <c r="F300" s="123"/>
      <c r="G300" s="122" t="s">
        <v>930</v>
      </c>
      <c r="H300" s="129">
        <v>3</v>
      </c>
    </row>
    <row r="301" spans="1:8" ht="122.25" customHeight="1" thickBot="1" x14ac:dyDescent="0.3">
      <c r="A301" s="120"/>
      <c r="B301" s="119"/>
      <c r="C301" s="118"/>
      <c r="D301" s="118"/>
      <c r="E301" s="118"/>
      <c r="F301" s="118"/>
      <c r="G301" s="117" t="s">
        <v>17</v>
      </c>
      <c r="H301" s="116">
        <f>SUM(H297:H297,H299:H300,)</f>
        <v>9</v>
      </c>
    </row>
    <row r="302" spans="1:8" ht="122.25" customHeight="1" thickBot="1" x14ac:dyDescent="0.3">
      <c r="A302" s="115"/>
      <c r="B302" s="114"/>
      <c r="C302" s="113" t="s">
        <v>929</v>
      </c>
      <c r="D302" s="113"/>
      <c r="E302" s="113"/>
      <c r="F302" s="112"/>
      <c r="G302" s="111"/>
      <c r="H302" s="110"/>
    </row>
    <row r="303" spans="1:8" ht="15.75" customHeight="1" x14ac:dyDescent="0.25">
      <c r="A303" s="128">
        <v>19</v>
      </c>
      <c r="B303" s="127" t="s">
        <v>928</v>
      </c>
      <c r="C303" s="126" t="s">
        <v>927</v>
      </c>
      <c r="D303" s="126" t="s">
        <v>926</v>
      </c>
      <c r="E303" s="126" t="s">
        <v>925</v>
      </c>
      <c r="F303" s="126" t="s">
        <v>924</v>
      </c>
      <c r="G303" s="125" t="s">
        <v>923</v>
      </c>
      <c r="H303" s="124"/>
    </row>
    <row r="304" spans="1:8" ht="31.5" x14ac:dyDescent="0.25">
      <c r="A304" s="120"/>
      <c r="B304" s="119"/>
      <c r="C304" s="123"/>
      <c r="D304" s="123"/>
      <c r="E304" s="123"/>
      <c r="F304" s="123"/>
      <c r="G304" s="122" t="s">
        <v>922</v>
      </c>
      <c r="H304" s="129">
        <v>5</v>
      </c>
    </row>
    <row r="305" spans="1:8" ht="32.25" thickBot="1" x14ac:dyDescent="0.3">
      <c r="A305" s="120"/>
      <c r="B305" s="119"/>
      <c r="C305" s="123"/>
      <c r="D305" s="123"/>
      <c r="E305" s="123"/>
      <c r="F305" s="123"/>
      <c r="G305" s="122" t="s">
        <v>921</v>
      </c>
      <c r="H305" s="129">
        <v>5</v>
      </c>
    </row>
    <row r="306" spans="1:8" x14ac:dyDescent="0.25">
      <c r="A306" s="120"/>
      <c r="B306" s="119"/>
      <c r="C306" s="123"/>
      <c r="D306" s="123"/>
      <c r="E306" s="123"/>
      <c r="F306" s="123"/>
      <c r="G306" s="125" t="s">
        <v>920</v>
      </c>
      <c r="H306" s="124"/>
    </row>
    <row r="307" spans="1:8" ht="31.5" x14ac:dyDescent="0.25">
      <c r="A307" s="120"/>
      <c r="B307" s="119"/>
      <c r="C307" s="123"/>
      <c r="D307" s="123"/>
      <c r="E307" s="123"/>
      <c r="F307" s="123"/>
      <c r="G307" s="122" t="s">
        <v>919</v>
      </c>
      <c r="H307" s="129">
        <v>2</v>
      </c>
    </row>
    <row r="308" spans="1:8" ht="31.5" x14ac:dyDescent="0.25">
      <c r="A308" s="120"/>
      <c r="B308" s="119"/>
      <c r="C308" s="123"/>
      <c r="D308" s="123"/>
      <c r="E308" s="123"/>
      <c r="F308" s="123"/>
      <c r="G308" s="122" t="s">
        <v>918</v>
      </c>
      <c r="H308" s="129">
        <v>2</v>
      </c>
    </row>
    <row r="309" spans="1:8" ht="31.5" x14ac:dyDescent="0.25">
      <c r="A309" s="120"/>
      <c r="B309" s="119"/>
      <c r="C309" s="123"/>
      <c r="D309" s="123"/>
      <c r="E309" s="123"/>
      <c r="F309" s="123"/>
      <c r="G309" s="122" t="s">
        <v>917</v>
      </c>
      <c r="H309" s="129">
        <v>2</v>
      </c>
    </row>
    <row r="310" spans="1:8" ht="25.5" customHeight="1" thickBot="1" x14ac:dyDescent="0.3">
      <c r="A310" s="120"/>
      <c r="B310" s="119"/>
      <c r="C310" s="123"/>
      <c r="D310" s="123"/>
      <c r="E310" s="123"/>
      <c r="F310" s="123"/>
      <c r="G310" s="122" t="s">
        <v>916</v>
      </c>
      <c r="H310" s="129">
        <v>2</v>
      </c>
    </row>
    <row r="311" spans="1:8" x14ac:dyDescent="0.25">
      <c r="A311" s="120"/>
      <c r="B311" s="119"/>
      <c r="C311" s="123"/>
      <c r="D311" s="123"/>
      <c r="E311" s="123"/>
      <c r="F311" s="123"/>
      <c r="G311" s="125" t="s">
        <v>915</v>
      </c>
      <c r="H311" s="124"/>
    </row>
    <row r="312" spans="1:8" x14ac:dyDescent="0.25">
      <c r="A312" s="120"/>
      <c r="B312" s="119"/>
      <c r="C312" s="123"/>
      <c r="D312" s="123"/>
      <c r="E312" s="123"/>
      <c r="F312" s="123"/>
      <c r="G312" s="122" t="s">
        <v>914</v>
      </c>
      <c r="H312" s="129">
        <v>14</v>
      </c>
    </row>
    <row r="313" spans="1:8" x14ac:dyDescent="0.25">
      <c r="A313" s="120"/>
      <c r="B313" s="119"/>
      <c r="C313" s="123"/>
      <c r="D313" s="123"/>
      <c r="E313" s="123"/>
      <c r="F313" s="123"/>
      <c r="G313" s="122" t="s">
        <v>913</v>
      </c>
      <c r="H313" s="129">
        <v>14</v>
      </c>
    </row>
    <row r="314" spans="1:8" ht="16.5" thickBot="1" x14ac:dyDescent="0.3">
      <c r="A314" s="120"/>
      <c r="B314" s="119"/>
      <c r="C314" s="118"/>
      <c r="D314" s="118"/>
      <c r="E314" s="118"/>
      <c r="F314" s="118"/>
      <c r="G314" s="117" t="s">
        <v>17</v>
      </c>
      <c r="H314" s="116">
        <f>SUM(H304:H305,H307:H310,H312:H313)</f>
        <v>46</v>
      </c>
    </row>
    <row r="315" spans="1:8" ht="112.5" customHeight="1" thickBot="1" x14ac:dyDescent="0.3">
      <c r="A315" s="115"/>
      <c r="B315" s="114"/>
      <c r="C315" s="113" t="s">
        <v>912</v>
      </c>
      <c r="D315" s="113"/>
      <c r="E315" s="113"/>
      <c r="F315" s="112"/>
      <c r="G315" s="111"/>
      <c r="H315" s="110"/>
    </row>
    <row r="316" spans="1:8" ht="15.75" customHeight="1" x14ac:dyDescent="0.25">
      <c r="A316" s="128">
        <v>20</v>
      </c>
      <c r="B316" s="127" t="s">
        <v>911</v>
      </c>
      <c r="C316" s="126" t="s">
        <v>910</v>
      </c>
      <c r="D316" s="126" t="s">
        <v>909</v>
      </c>
      <c r="E316" s="126" t="s">
        <v>908</v>
      </c>
      <c r="F316" s="126" t="s">
        <v>907</v>
      </c>
      <c r="G316" s="125" t="s">
        <v>906</v>
      </c>
      <c r="H316" s="124"/>
    </row>
    <row r="317" spans="1:8" ht="31.5" x14ac:dyDescent="0.25">
      <c r="A317" s="120"/>
      <c r="B317" s="119"/>
      <c r="C317" s="123"/>
      <c r="D317" s="123"/>
      <c r="E317" s="123"/>
      <c r="F317" s="123"/>
      <c r="G317" s="122" t="s">
        <v>905</v>
      </c>
      <c r="H317" s="129">
        <v>3</v>
      </c>
    </row>
    <row r="318" spans="1:8" ht="31.5" x14ac:dyDescent="0.25">
      <c r="A318" s="120"/>
      <c r="B318" s="119"/>
      <c r="C318" s="123"/>
      <c r="D318" s="123"/>
      <c r="E318" s="123"/>
      <c r="F318" s="123"/>
      <c r="G318" s="122" t="s">
        <v>904</v>
      </c>
      <c r="H318" s="129">
        <v>5</v>
      </c>
    </row>
    <row r="319" spans="1:8" ht="31.5" x14ac:dyDescent="0.25">
      <c r="A319" s="120"/>
      <c r="B319" s="119"/>
      <c r="C319" s="123"/>
      <c r="D319" s="123"/>
      <c r="E319" s="123"/>
      <c r="F319" s="123"/>
      <c r="G319" s="122" t="s">
        <v>903</v>
      </c>
      <c r="H319" s="129">
        <v>8</v>
      </c>
    </row>
    <row r="320" spans="1:8" x14ac:dyDescent="0.25">
      <c r="A320" s="120"/>
      <c r="B320" s="119"/>
      <c r="C320" s="123"/>
      <c r="D320" s="123"/>
      <c r="E320" s="123"/>
      <c r="F320" s="123"/>
      <c r="G320" s="122" t="s">
        <v>902</v>
      </c>
      <c r="H320" s="129">
        <v>7</v>
      </c>
    </row>
    <row r="321" spans="1:8" ht="16.5" thickBot="1" x14ac:dyDescent="0.3">
      <c r="A321" s="120"/>
      <c r="B321" s="119"/>
      <c r="C321" s="118"/>
      <c r="D321" s="118"/>
      <c r="E321" s="118"/>
      <c r="F321" s="118"/>
      <c r="G321" s="117" t="s">
        <v>17</v>
      </c>
      <c r="H321" s="116">
        <f>SUM(H317:H320)</f>
        <v>23</v>
      </c>
    </row>
    <row r="322" spans="1:8" ht="69" customHeight="1" thickBot="1" x14ac:dyDescent="0.3">
      <c r="A322" s="115"/>
      <c r="B322" s="114"/>
      <c r="C322" s="113" t="s">
        <v>901</v>
      </c>
      <c r="D322" s="113"/>
      <c r="E322" s="113"/>
      <c r="F322" s="112"/>
      <c r="G322" s="111"/>
      <c r="H322" s="110"/>
    </row>
    <row r="323" spans="1:8" ht="16.5" thickBot="1" x14ac:dyDescent="0.3">
      <c r="A323" s="173" t="s">
        <v>102</v>
      </c>
      <c r="B323" s="172"/>
      <c r="C323" s="172"/>
      <c r="D323" s="172"/>
      <c r="E323" s="171"/>
      <c r="F323" s="106">
        <f>H10+H36+H48+H54+H66+H88+H123+H131+H140+H146+H172+H184+H193+H267+H279+H286+H294+H301+H314+H321</f>
        <v>924</v>
      </c>
      <c r="G323" s="105"/>
      <c r="H323" s="104"/>
    </row>
    <row r="324" spans="1:8" ht="134.25" customHeight="1" thickBot="1" x14ac:dyDescent="0.3">
      <c r="A324" s="102" t="s">
        <v>103</v>
      </c>
      <c r="B324" s="101"/>
      <c r="C324" s="163" t="s">
        <v>900</v>
      </c>
      <c r="D324" s="162"/>
      <c r="E324" s="162"/>
      <c r="F324" s="161"/>
      <c r="G324" s="97" t="s">
        <v>899</v>
      </c>
      <c r="H324" s="96" t="s">
        <v>898</v>
      </c>
    </row>
    <row r="325" spans="1:8" ht="81.75" customHeight="1" thickBot="1" x14ac:dyDescent="0.3">
      <c r="A325" s="102" t="s">
        <v>103</v>
      </c>
      <c r="B325" s="101"/>
      <c r="C325" s="163" t="s">
        <v>897</v>
      </c>
      <c r="D325" s="162"/>
      <c r="E325" s="162"/>
      <c r="F325" s="161"/>
      <c r="G325" s="97" t="s">
        <v>895</v>
      </c>
      <c r="H325" s="96" t="s">
        <v>375</v>
      </c>
    </row>
    <row r="326" spans="1:8" ht="87.75" customHeight="1" thickBot="1" x14ac:dyDescent="0.3">
      <c r="A326" s="102" t="s">
        <v>103</v>
      </c>
      <c r="B326" s="101"/>
      <c r="C326" s="163" t="s">
        <v>896</v>
      </c>
      <c r="D326" s="162"/>
      <c r="E326" s="162"/>
      <c r="F326" s="161"/>
      <c r="G326" s="160" t="s">
        <v>895</v>
      </c>
      <c r="H326" s="159" t="s">
        <v>894</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E269:E279"/>
    <mergeCell ref="C125:C131"/>
    <mergeCell ref="D125:D131"/>
    <mergeCell ref="E125:E131"/>
    <mergeCell ref="F125:F131"/>
    <mergeCell ref="C295:F295"/>
    <mergeCell ref="E148:E172"/>
    <mergeCell ref="F148:F172"/>
    <mergeCell ref="C288:C294"/>
    <mergeCell ref="D288:D294"/>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A323:E323"/>
    <mergeCell ref="F323:H323"/>
    <mergeCell ref="G321:G322"/>
    <mergeCell ref="H321:H322"/>
    <mergeCell ref="C322:F322"/>
    <mergeCell ref="A288:A295"/>
    <mergeCell ref="B288:B295"/>
    <mergeCell ref="D296:D301"/>
    <mergeCell ref="E296:E301"/>
    <mergeCell ref="F296:F301"/>
    <mergeCell ref="B316:B322"/>
    <mergeCell ref="C38:C48"/>
    <mergeCell ref="D38:D48"/>
    <mergeCell ref="E38:E48"/>
    <mergeCell ref="F38:F48"/>
    <mergeCell ref="C50:C54"/>
    <mergeCell ref="D50:D54"/>
    <mergeCell ref="E50:E54"/>
    <mergeCell ref="F50:F54"/>
    <mergeCell ref="C68:C88"/>
    <mergeCell ref="C132:F132"/>
    <mergeCell ref="C124:F124"/>
    <mergeCell ref="C186:C193"/>
    <mergeCell ref="D186:D193"/>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G301:G302"/>
    <mergeCell ref="H301:H302"/>
    <mergeCell ref="C302:F302"/>
    <mergeCell ref="A303:A315"/>
    <mergeCell ref="B303:B315"/>
    <mergeCell ref="G303:H303"/>
    <mergeCell ref="G306:H306"/>
    <mergeCell ref="G311:H311"/>
    <mergeCell ref="G314:G315"/>
    <mergeCell ref="H314:H315"/>
    <mergeCell ref="G294:G295"/>
    <mergeCell ref="H294:H295"/>
    <mergeCell ref="G296:H296"/>
    <mergeCell ref="A296:A302"/>
    <mergeCell ref="B296:B302"/>
    <mergeCell ref="G316:H316"/>
    <mergeCell ref="E316:E321"/>
    <mergeCell ref="F316:F321"/>
    <mergeCell ref="C315:F315"/>
    <mergeCell ref="A316:A322"/>
    <mergeCell ref="G281:H281"/>
    <mergeCell ref="G283:H283"/>
    <mergeCell ref="G286:G287"/>
    <mergeCell ref="H286:H287"/>
    <mergeCell ref="G288:H288"/>
    <mergeCell ref="G290:H290"/>
    <mergeCell ref="G243:H243"/>
    <mergeCell ref="G252:H252"/>
    <mergeCell ref="G260:H260"/>
    <mergeCell ref="G265:H26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193:H194"/>
    <mergeCell ref="G195:H195"/>
    <mergeCell ref="G205:H205"/>
    <mergeCell ref="G178:H178"/>
    <mergeCell ref="G180:H180"/>
    <mergeCell ref="G182:H182"/>
    <mergeCell ref="B174:B185"/>
    <mergeCell ref="G174:H174"/>
    <mergeCell ref="G176:H176"/>
    <mergeCell ref="E186:E193"/>
    <mergeCell ref="F186:F193"/>
    <mergeCell ref="H267:H268"/>
    <mergeCell ref="G184:G185"/>
    <mergeCell ref="H184:H185"/>
    <mergeCell ref="G232:H232"/>
    <mergeCell ref="G193:G194"/>
    <mergeCell ref="G172:G173"/>
    <mergeCell ref="H172:H173"/>
    <mergeCell ref="C173:F173"/>
    <mergeCell ref="C148:C172"/>
    <mergeCell ref="D148:D172"/>
    <mergeCell ref="A186:A194"/>
    <mergeCell ref="B186:B194"/>
    <mergeCell ref="G188:H188"/>
    <mergeCell ref="G186:H186"/>
    <mergeCell ref="A174:A185"/>
    <mergeCell ref="D142:D146"/>
    <mergeCell ref="E142:E146"/>
    <mergeCell ref="F142:F146"/>
    <mergeCell ref="A148:A173"/>
    <mergeCell ref="B148:B173"/>
    <mergeCell ref="G151:H151"/>
    <mergeCell ref="G148:H148"/>
    <mergeCell ref="G161:H161"/>
    <mergeCell ref="G166:H166"/>
    <mergeCell ref="G168:H168"/>
    <mergeCell ref="A142:A147"/>
    <mergeCell ref="B142:B147"/>
    <mergeCell ref="G142:H142"/>
    <mergeCell ref="G144:H144"/>
    <mergeCell ref="G140:G141"/>
    <mergeCell ref="H140:H141"/>
    <mergeCell ref="G146:G147"/>
    <mergeCell ref="H146:H147"/>
    <mergeCell ref="C147:F147"/>
    <mergeCell ref="C142:C146"/>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68:A89"/>
    <mergeCell ref="B68:B89"/>
    <mergeCell ref="G68:H68"/>
    <mergeCell ref="G76:H76"/>
    <mergeCell ref="G80:H80"/>
    <mergeCell ref="G86:H86"/>
    <mergeCell ref="G88:G89"/>
    <mergeCell ref="H88:H89"/>
    <mergeCell ref="C89:F89"/>
    <mergeCell ref="D68:D88"/>
    <mergeCell ref="H66:H67"/>
    <mergeCell ref="C67:F67"/>
    <mergeCell ref="C56:C66"/>
    <mergeCell ref="D56:D66"/>
    <mergeCell ref="E56:E66"/>
    <mergeCell ref="F56:F66"/>
    <mergeCell ref="G62:H62"/>
    <mergeCell ref="G64:H64"/>
    <mergeCell ref="G54:G55"/>
    <mergeCell ref="H54:H55"/>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C2:C10"/>
    <mergeCell ref="D2:D10"/>
    <mergeCell ref="E2:E10"/>
    <mergeCell ref="F2:F10"/>
    <mergeCell ref="C12:C36"/>
    <mergeCell ref="A50:A55"/>
    <mergeCell ref="B50:B55"/>
    <mergeCell ref="D12:D36"/>
    <mergeCell ref="E12:E36"/>
    <mergeCell ref="F12:F36"/>
    <mergeCell ref="G2:H2"/>
    <mergeCell ref="G10:G11"/>
    <mergeCell ref="H10:H11"/>
    <mergeCell ref="G36:G37"/>
    <mergeCell ref="H36:H37"/>
    <mergeCell ref="G28:H28"/>
    <mergeCell ref="G30:H30"/>
    <mergeCell ref="G32:H32"/>
    <mergeCell ref="G6:H6"/>
    <mergeCell ref="G8:H8"/>
    <mergeCell ref="C11:F11"/>
    <mergeCell ref="A12:A37"/>
    <mergeCell ref="B12:B37"/>
    <mergeCell ref="G12:H12"/>
    <mergeCell ref="G15:H15"/>
    <mergeCell ref="G26:H26"/>
    <mergeCell ref="A2:A11"/>
    <mergeCell ref="B2:B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DDBE5-52CF-48F0-879D-702C57A2BD51}">
  <dimension ref="A1:I272"/>
  <sheetViews>
    <sheetView zoomScale="80" zoomScaleNormal="80" zoomScaleSheetLayoutView="70" workbookViewId="0">
      <selection sqref="A1:H272"/>
    </sheetView>
  </sheetViews>
  <sheetFormatPr defaultColWidth="9.140625" defaultRowHeight="15.75" x14ac:dyDescent="0.25"/>
  <cols>
    <col min="1" max="1" width="11.140625" style="93" customWidth="1"/>
    <col min="2" max="2" width="21" style="94" customWidth="1"/>
    <col min="3" max="3" width="27.42578125" style="93" customWidth="1"/>
    <col min="4" max="4" width="28.7109375" style="93" customWidth="1"/>
    <col min="5" max="5" width="34" style="93" customWidth="1"/>
    <col min="6" max="6" width="28" style="93" customWidth="1"/>
    <col min="7" max="7" width="27.5703125" style="93" bestFit="1" customWidth="1"/>
    <col min="8" max="8" width="27.42578125" style="93" customWidth="1"/>
    <col min="9" max="9" width="25.140625" style="92" customWidth="1"/>
    <col min="10" max="16384" width="9.140625" style="92"/>
  </cols>
  <sheetData>
    <row r="1" spans="1:8" s="133" customFormat="1" ht="32.25" thickBot="1" x14ac:dyDescent="0.3">
      <c r="A1" s="139" t="s">
        <v>0</v>
      </c>
      <c r="B1" s="138" t="s">
        <v>1</v>
      </c>
      <c r="C1" s="136" t="s">
        <v>2</v>
      </c>
      <c r="D1" s="136" t="s">
        <v>3</v>
      </c>
      <c r="E1" s="136" t="s">
        <v>4</v>
      </c>
      <c r="F1" s="136" t="s">
        <v>5</v>
      </c>
      <c r="G1" s="135" t="s">
        <v>6</v>
      </c>
      <c r="H1" s="134" t="s">
        <v>7</v>
      </c>
    </row>
    <row r="2" spans="1:8" x14ac:dyDescent="0.25">
      <c r="A2" s="128">
        <v>1</v>
      </c>
      <c r="B2" s="149" t="s">
        <v>389</v>
      </c>
      <c r="C2" s="126" t="s">
        <v>526</v>
      </c>
      <c r="D2" s="126" t="s">
        <v>525</v>
      </c>
      <c r="E2" s="126" t="s">
        <v>524</v>
      </c>
      <c r="F2" s="126" t="s">
        <v>523</v>
      </c>
      <c r="G2" s="125" t="s">
        <v>393</v>
      </c>
      <c r="H2" s="124"/>
    </row>
    <row r="3" spans="1:8" x14ac:dyDescent="0.25">
      <c r="A3" s="120"/>
      <c r="B3" s="147"/>
      <c r="C3" s="123"/>
      <c r="D3" s="123"/>
      <c r="E3" s="123"/>
      <c r="F3" s="123"/>
      <c r="G3" s="122" t="s">
        <v>485</v>
      </c>
      <c r="H3" s="129">
        <v>40</v>
      </c>
    </row>
    <row r="4" spans="1:8" ht="32.25" thickBot="1" x14ac:dyDescent="0.3">
      <c r="A4" s="120"/>
      <c r="B4" s="147"/>
      <c r="C4" s="123"/>
      <c r="D4" s="123"/>
      <c r="E4" s="123"/>
      <c r="F4" s="123"/>
      <c r="G4" s="122" t="s">
        <v>484</v>
      </c>
      <c r="H4" s="129">
        <v>6</v>
      </c>
    </row>
    <row r="5" spans="1:8" x14ac:dyDescent="0.25">
      <c r="A5" s="120"/>
      <c r="B5" s="147"/>
      <c r="C5" s="123"/>
      <c r="D5" s="123"/>
      <c r="E5" s="123"/>
      <c r="F5" s="123"/>
      <c r="G5" s="125" t="s">
        <v>413</v>
      </c>
      <c r="H5" s="124"/>
    </row>
    <row r="6" spans="1:8" ht="31.5" x14ac:dyDescent="0.25">
      <c r="A6" s="120"/>
      <c r="B6" s="147"/>
      <c r="C6" s="123"/>
      <c r="D6" s="123"/>
      <c r="E6" s="123"/>
      <c r="F6" s="123"/>
      <c r="G6" s="122" t="s">
        <v>522</v>
      </c>
      <c r="H6" s="129">
        <v>4</v>
      </c>
    </row>
    <row r="7" spans="1:8" x14ac:dyDescent="0.25">
      <c r="A7" s="120"/>
      <c r="B7" s="147"/>
      <c r="C7" s="123"/>
      <c r="D7" s="123"/>
      <c r="E7" s="123"/>
      <c r="F7" s="123"/>
      <c r="G7" s="148" t="s">
        <v>521</v>
      </c>
      <c r="H7" s="129">
        <v>2</v>
      </c>
    </row>
    <row r="8" spans="1:8" ht="63" x14ac:dyDescent="0.25">
      <c r="A8" s="120"/>
      <c r="B8" s="147"/>
      <c r="C8" s="123"/>
      <c r="D8" s="123"/>
      <c r="E8" s="123"/>
      <c r="F8" s="123"/>
      <c r="G8" s="122" t="s">
        <v>412</v>
      </c>
      <c r="H8" s="129">
        <v>2</v>
      </c>
    </row>
    <row r="9" spans="1:8" ht="31.5" x14ac:dyDescent="0.25">
      <c r="A9" s="120"/>
      <c r="B9" s="147"/>
      <c r="C9" s="123"/>
      <c r="D9" s="123"/>
      <c r="E9" s="123"/>
      <c r="F9" s="123"/>
      <c r="G9" s="122" t="s">
        <v>520</v>
      </c>
      <c r="H9" s="129">
        <v>2</v>
      </c>
    </row>
    <row r="10" spans="1:8" ht="31.5" x14ac:dyDescent="0.25">
      <c r="A10" s="120"/>
      <c r="B10" s="147"/>
      <c r="C10" s="123"/>
      <c r="D10" s="123"/>
      <c r="E10" s="123"/>
      <c r="F10" s="123"/>
      <c r="G10" s="122" t="s">
        <v>403</v>
      </c>
      <c r="H10" s="129">
        <v>4</v>
      </c>
    </row>
    <row r="11" spans="1:8" ht="48" thickBot="1" x14ac:dyDescent="0.3">
      <c r="A11" s="120"/>
      <c r="B11" s="147"/>
      <c r="C11" s="123"/>
      <c r="D11" s="123"/>
      <c r="E11" s="123"/>
      <c r="F11" s="123"/>
      <c r="G11" s="122" t="s">
        <v>411</v>
      </c>
      <c r="H11" s="129">
        <v>4</v>
      </c>
    </row>
    <row r="12" spans="1:8" x14ac:dyDescent="0.25">
      <c r="A12" s="120"/>
      <c r="B12" s="147"/>
      <c r="C12" s="123"/>
      <c r="D12" s="123"/>
      <c r="E12" s="123"/>
      <c r="F12" s="123"/>
      <c r="G12" s="125" t="s">
        <v>402</v>
      </c>
      <c r="H12" s="124"/>
    </row>
    <row r="13" spans="1:8" ht="32.25" thickBot="1" x14ac:dyDescent="0.3">
      <c r="A13" s="120"/>
      <c r="B13" s="147"/>
      <c r="C13" s="123"/>
      <c r="D13" s="123"/>
      <c r="E13" s="123"/>
      <c r="F13" s="123"/>
      <c r="G13" s="122" t="s">
        <v>426</v>
      </c>
      <c r="H13" s="129">
        <v>2</v>
      </c>
    </row>
    <row r="14" spans="1:8" x14ac:dyDescent="0.25">
      <c r="A14" s="120"/>
      <c r="B14" s="147"/>
      <c r="C14" s="123"/>
      <c r="D14" s="123"/>
      <c r="E14" s="123"/>
      <c r="F14" s="123"/>
      <c r="G14" s="125" t="s">
        <v>400</v>
      </c>
      <c r="H14" s="124"/>
    </row>
    <row r="15" spans="1:8" x14ac:dyDescent="0.25">
      <c r="A15" s="120"/>
      <c r="B15" s="147"/>
      <c r="C15" s="123"/>
      <c r="D15" s="123"/>
      <c r="E15" s="123"/>
      <c r="F15" s="123"/>
      <c r="G15" s="122" t="s">
        <v>483</v>
      </c>
      <c r="H15" s="129">
        <v>6</v>
      </c>
    </row>
    <row r="16" spans="1:8" x14ac:dyDescent="0.25">
      <c r="A16" s="120"/>
      <c r="B16" s="147"/>
      <c r="C16" s="123"/>
      <c r="D16" s="123"/>
      <c r="E16" s="123"/>
      <c r="F16" s="123"/>
      <c r="G16" s="122" t="s">
        <v>440</v>
      </c>
      <c r="H16" s="129">
        <v>11</v>
      </c>
    </row>
    <row r="17" spans="1:9" ht="31.5" x14ac:dyDescent="0.25">
      <c r="A17" s="120"/>
      <c r="B17" s="147"/>
      <c r="C17" s="123"/>
      <c r="D17" s="123"/>
      <c r="E17" s="123"/>
      <c r="F17" s="123"/>
      <c r="G17" s="132" t="s">
        <v>439</v>
      </c>
      <c r="H17" s="121">
        <v>7</v>
      </c>
    </row>
    <row r="18" spans="1:9" ht="16.5" thickBot="1" x14ac:dyDescent="0.3">
      <c r="A18" s="120"/>
      <c r="B18" s="147"/>
      <c r="C18" s="118"/>
      <c r="D18" s="118"/>
      <c r="E18" s="118"/>
      <c r="F18" s="118"/>
      <c r="G18" s="117" t="s">
        <v>17</v>
      </c>
      <c r="H18" s="116">
        <f>SUM(H3:H4,H6:H11,H13:H13,H15:H17,)</f>
        <v>90</v>
      </c>
    </row>
    <row r="19" spans="1:9" ht="150" customHeight="1" thickBot="1" x14ac:dyDescent="0.3">
      <c r="A19" s="115"/>
      <c r="B19" s="146"/>
      <c r="C19" s="113" t="s">
        <v>519</v>
      </c>
      <c r="D19" s="113"/>
      <c r="E19" s="113"/>
      <c r="F19" s="112"/>
      <c r="G19" s="111"/>
      <c r="H19" s="110"/>
    </row>
    <row r="20" spans="1:9" x14ac:dyDescent="0.25">
      <c r="A20" s="128">
        <v>2</v>
      </c>
      <c r="B20" s="127" t="s">
        <v>389</v>
      </c>
      <c r="C20" s="126" t="s">
        <v>518</v>
      </c>
      <c r="D20" s="126" t="s">
        <v>517</v>
      </c>
      <c r="E20" s="126" t="s">
        <v>372</v>
      </c>
      <c r="F20" s="126" t="s">
        <v>516</v>
      </c>
      <c r="G20" s="125" t="s">
        <v>393</v>
      </c>
      <c r="H20" s="124"/>
    </row>
    <row r="21" spans="1:9" x14ac:dyDescent="0.25">
      <c r="A21" s="120"/>
      <c r="B21" s="119"/>
      <c r="C21" s="123"/>
      <c r="D21" s="123"/>
      <c r="E21" s="123"/>
      <c r="F21" s="123"/>
      <c r="G21" s="122" t="s">
        <v>451</v>
      </c>
      <c r="H21" s="129">
        <v>40</v>
      </c>
    </row>
    <row r="22" spans="1:9" x14ac:dyDescent="0.25">
      <c r="A22" s="120"/>
      <c r="B22" s="119"/>
      <c r="C22" s="123"/>
      <c r="D22" s="123"/>
      <c r="E22" s="123"/>
      <c r="F22" s="123"/>
      <c r="G22" s="122" t="s">
        <v>450</v>
      </c>
      <c r="H22" s="129">
        <v>42</v>
      </c>
    </row>
    <row r="23" spans="1:9" ht="32.25" thickBot="1" x14ac:dyDescent="0.3">
      <c r="A23" s="120"/>
      <c r="B23" s="119"/>
      <c r="C23" s="123"/>
      <c r="D23" s="123"/>
      <c r="E23" s="123"/>
      <c r="F23" s="123"/>
      <c r="G23" s="132" t="s">
        <v>515</v>
      </c>
      <c r="H23" s="121">
        <v>28</v>
      </c>
      <c r="I23" s="95"/>
    </row>
    <row r="24" spans="1:9" x14ac:dyDescent="0.25">
      <c r="A24" s="120"/>
      <c r="B24" s="119"/>
      <c r="C24" s="123"/>
      <c r="D24" s="123"/>
      <c r="E24" s="123"/>
      <c r="F24" s="123"/>
      <c r="G24" s="125" t="s">
        <v>402</v>
      </c>
      <c r="H24" s="124"/>
    </row>
    <row r="25" spans="1:9" x14ac:dyDescent="0.25">
      <c r="A25" s="120"/>
      <c r="B25" s="119"/>
      <c r="C25" s="123"/>
      <c r="D25" s="123"/>
      <c r="E25" s="123"/>
      <c r="F25" s="123"/>
      <c r="G25" s="122" t="s">
        <v>410</v>
      </c>
      <c r="H25" s="129">
        <v>7</v>
      </c>
    </row>
    <row r="26" spans="1:9" ht="32.25" thickBot="1" x14ac:dyDescent="0.3">
      <c r="A26" s="120"/>
      <c r="B26" s="119"/>
      <c r="C26" s="123"/>
      <c r="D26" s="123"/>
      <c r="E26" s="123"/>
      <c r="F26" s="123"/>
      <c r="G26" s="132" t="s">
        <v>425</v>
      </c>
      <c r="H26" s="121">
        <v>21</v>
      </c>
      <c r="I26" s="95"/>
    </row>
    <row r="27" spans="1:9" x14ac:dyDescent="0.25">
      <c r="A27" s="120"/>
      <c r="B27" s="119"/>
      <c r="C27" s="123"/>
      <c r="D27" s="123"/>
      <c r="E27" s="123"/>
      <c r="F27" s="123"/>
      <c r="G27" s="125" t="s">
        <v>400</v>
      </c>
      <c r="H27" s="124"/>
    </row>
    <row r="28" spans="1:9" x14ac:dyDescent="0.25">
      <c r="A28" s="120"/>
      <c r="B28" s="119"/>
      <c r="C28" s="123"/>
      <c r="D28" s="123"/>
      <c r="E28" s="123"/>
      <c r="F28" s="123"/>
      <c r="G28" s="122" t="s">
        <v>440</v>
      </c>
      <c r="H28" s="129">
        <v>6</v>
      </c>
    </row>
    <row r="29" spans="1:9" ht="31.5" x14ac:dyDescent="0.25">
      <c r="A29" s="120"/>
      <c r="B29" s="119"/>
      <c r="C29" s="123"/>
      <c r="D29" s="123"/>
      <c r="E29" s="123"/>
      <c r="F29" s="123"/>
      <c r="G29" s="132" t="s">
        <v>439</v>
      </c>
      <c r="H29" s="121">
        <v>7</v>
      </c>
      <c r="I29" s="95"/>
    </row>
    <row r="30" spans="1:9" ht="115.5" customHeight="1" thickBot="1" x14ac:dyDescent="0.3">
      <c r="A30" s="120"/>
      <c r="B30" s="119"/>
      <c r="C30" s="118"/>
      <c r="D30" s="118"/>
      <c r="E30" s="118"/>
      <c r="F30" s="118"/>
      <c r="G30" s="117" t="s">
        <v>17</v>
      </c>
      <c r="H30" s="116">
        <f>SUM(H21:H23,H26:H26,H25, H28, H29:H29,)</f>
        <v>151</v>
      </c>
    </row>
    <row r="31" spans="1:9" ht="150" customHeight="1" thickBot="1" x14ac:dyDescent="0.3">
      <c r="A31" s="115"/>
      <c r="B31" s="114"/>
      <c r="C31" s="113" t="s">
        <v>514</v>
      </c>
      <c r="D31" s="113"/>
      <c r="E31" s="113"/>
      <c r="F31" s="112"/>
      <c r="G31" s="111"/>
      <c r="H31" s="110"/>
    </row>
    <row r="32" spans="1:9" x14ac:dyDescent="0.25">
      <c r="A32" s="128">
        <v>3</v>
      </c>
      <c r="B32" s="127" t="s">
        <v>389</v>
      </c>
      <c r="C32" s="126" t="s">
        <v>513</v>
      </c>
      <c r="D32" s="126" t="s">
        <v>512</v>
      </c>
      <c r="E32" s="126" t="s">
        <v>511</v>
      </c>
      <c r="F32" s="126" t="s">
        <v>510</v>
      </c>
      <c r="G32" s="125" t="s">
        <v>393</v>
      </c>
      <c r="H32" s="124"/>
    </row>
    <row r="33" spans="1:9" ht="16.5" thickBot="1" x14ac:dyDescent="0.3">
      <c r="A33" s="120"/>
      <c r="B33" s="119"/>
      <c r="C33" s="123"/>
      <c r="D33" s="123"/>
      <c r="E33" s="123"/>
      <c r="F33" s="123"/>
      <c r="G33" s="122" t="s">
        <v>392</v>
      </c>
      <c r="H33" s="129">
        <v>4</v>
      </c>
    </row>
    <row r="34" spans="1:9" x14ac:dyDescent="0.25">
      <c r="A34" s="120"/>
      <c r="B34" s="119"/>
      <c r="C34" s="123"/>
      <c r="D34" s="123"/>
      <c r="E34" s="123"/>
      <c r="F34" s="123"/>
      <c r="G34" s="125" t="s">
        <v>402</v>
      </c>
      <c r="H34" s="124"/>
    </row>
    <row r="35" spans="1:9" x14ac:dyDescent="0.25">
      <c r="A35" s="120"/>
      <c r="B35" s="119"/>
      <c r="C35" s="123"/>
      <c r="D35" s="123"/>
      <c r="E35" s="123"/>
      <c r="F35" s="123"/>
      <c r="G35" s="122" t="s">
        <v>410</v>
      </c>
      <c r="H35" s="129">
        <v>2</v>
      </c>
    </row>
    <row r="36" spans="1:9" x14ac:dyDescent="0.25">
      <c r="A36" s="120"/>
      <c r="B36" s="119"/>
      <c r="C36" s="123"/>
      <c r="D36" s="123"/>
      <c r="E36" s="123"/>
      <c r="F36" s="123"/>
      <c r="G36" s="122" t="s">
        <v>424</v>
      </c>
      <c r="H36" s="129">
        <v>2</v>
      </c>
    </row>
    <row r="37" spans="1:9" ht="16.5" thickBot="1" x14ac:dyDescent="0.3">
      <c r="A37" s="120"/>
      <c r="B37" s="119"/>
      <c r="C37" s="123"/>
      <c r="D37" s="123"/>
      <c r="E37" s="123"/>
      <c r="F37" s="123"/>
      <c r="G37" s="132" t="s">
        <v>418</v>
      </c>
      <c r="H37" s="121">
        <v>1</v>
      </c>
      <c r="I37" s="145"/>
    </row>
    <row r="38" spans="1:9" x14ac:dyDescent="0.25">
      <c r="A38" s="120"/>
      <c r="B38" s="119"/>
      <c r="C38" s="123"/>
      <c r="D38" s="123"/>
      <c r="E38" s="123"/>
      <c r="F38" s="123"/>
      <c r="G38" s="125" t="s">
        <v>400</v>
      </c>
      <c r="H38" s="124"/>
    </row>
    <row r="39" spans="1:9" x14ac:dyDescent="0.25">
      <c r="A39" s="120"/>
      <c r="B39" s="119"/>
      <c r="C39" s="123"/>
      <c r="D39" s="123"/>
      <c r="E39" s="123"/>
      <c r="F39" s="123"/>
      <c r="G39" s="122" t="s">
        <v>440</v>
      </c>
      <c r="H39" s="129">
        <v>6</v>
      </c>
    </row>
    <row r="40" spans="1:9" ht="31.5" x14ac:dyDescent="0.25">
      <c r="A40" s="120"/>
      <c r="B40" s="119"/>
      <c r="C40" s="123"/>
      <c r="D40" s="123"/>
      <c r="E40" s="123"/>
      <c r="F40" s="123"/>
      <c r="G40" s="122" t="s">
        <v>399</v>
      </c>
      <c r="H40" s="129">
        <v>2</v>
      </c>
    </row>
    <row r="41" spans="1:9" ht="16.5" thickBot="1" x14ac:dyDescent="0.3">
      <c r="A41" s="120"/>
      <c r="B41" s="119"/>
      <c r="C41" s="118"/>
      <c r="D41" s="118"/>
      <c r="E41" s="118"/>
      <c r="F41" s="118"/>
      <c r="G41" s="117" t="s">
        <v>17</v>
      </c>
      <c r="H41" s="116">
        <f>SUM(H33:H33,H35:H37,H39:H40,)</f>
        <v>17</v>
      </c>
    </row>
    <row r="42" spans="1:9" ht="150" customHeight="1" thickBot="1" x14ac:dyDescent="0.3">
      <c r="A42" s="115"/>
      <c r="B42" s="114"/>
      <c r="C42" s="113" t="s">
        <v>509</v>
      </c>
      <c r="D42" s="113"/>
      <c r="E42" s="113"/>
      <c r="F42" s="112"/>
      <c r="G42" s="111"/>
      <c r="H42" s="110"/>
    </row>
    <row r="43" spans="1:9" x14ac:dyDescent="0.25">
      <c r="A43" s="128">
        <v>4</v>
      </c>
      <c r="B43" s="127" t="s">
        <v>389</v>
      </c>
      <c r="C43" s="126" t="s">
        <v>508</v>
      </c>
      <c r="D43" s="126" t="s">
        <v>507</v>
      </c>
      <c r="E43" s="126" t="s">
        <v>506</v>
      </c>
      <c r="F43" s="126" t="s">
        <v>505</v>
      </c>
      <c r="G43" s="125" t="s">
        <v>393</v>
      </c>
      <c r="H43" s="124"/>
    </row>
    <row r="44" spans="1:9" ht="47.25" x14ac:dyDescent="0.25">
      <c r="A44" s="120"/>
      <c r="B44" s="119"/>
      <c r="C44" s="123"/>
      <c r="D44" s="123"/>
      <c r="E44" s="123"/>
      <c r="F44" s="123"/>
      <c r="G44" s="122" t="s">
        <v>404</v>
      </c>
      <c r="H44" s="129">
        <v>2</v>
      </c>
    </row>
    <row r="45" spans="1:9" ht="63" x14ac:dyDescent="0.25">
      <c r="A45" s="120"/>
      <c r="B45" s="119"/>
      <c r="C45" s="123"/>
      <c r="D45" s="123"/>
      <c r="E45" s="123"/>
      <c r="F45" s="123"/>
      <c r="G45" s="132" t="s">
        <v>452</v>
      </c>
      <c r="H45" s="121">
        <v>7</v>
      </c>
      <c r="I45" s="95"/>
    </row>
    <row r="46" spans="1:9" ht="31.5" x14ac:dyDescent="0.25">
      <c r="A46" s="120"/>
      <c r="B46" s="119"/>
      <c r="C46" s="123"/>
      <c r="D46" s="123"/>
      <c r="E46" s="123"/>
      <c r="F46" s="123"/>
      <c r="G46" s="132" t="s">
        <v>432</v>
      </c>
      <c r="H46" s="121">
        <v>2</v>
      </c>
    </row>
    <row r="47" spans="1:9" ht="47.25" x14ac:dyDescent="0.25">
      <c r="A47" s="120"/>
      <c r="B47" s="119"/>
      <c r="C47" s="123"/>
      <c r="D47" s="123"/>
      <c r="E47" s="123"/>
      <c r="F47" s="123"/>
      <c r="G47" s="132" t="s">
        <v>504</v>
      </c>
      <c r="H47" s="121">
        <v>14</v>
      </c>
      <c r="I47" s="95"/>
    </row>
    <row r="48" spans="1:9" x14ac:dyDescent="0.25">
      <c r="A48" s="120"/>
      <c r="B48" s="119"/>
      <c r="C48" s="123"/>
      <c r="D48" s="123"/>
      <c r="E48" s="123"/>
      <c r="F48" s="123"/>
      <c r="G48" s="132" t="s">
        <v>457</v>
      </c>
      <c r="H48" s="121">
        <v>1</v>
      </c>
    </row>
    <row r="49" spans="1:9" ht="16.5" thickBot="1" x14ac:dyDescent="0.3">
      <c r="A49" s="120"/>
      <c r="B49" s="119"/>
      <c r="C49" s="123"/>
      <c r="D49" s="123"/>
      <c r="E49" s="123"/>
      <c r="F49" s="123"/>
      <c r="G49" s="132" t="s">
        <v>456</v>
      </c>
      <c r="H49" s="121">
        <v>2</v>
      </c>
    </row>
    <row r="50" spans="1:9" x14ac:dyDescent="0.25">
      <c r="A50" s="120"/>
      <c r="B50" s="119"/>
      <c r="C50" s="123"/>
      <c r="D50" s="123"/>
      <c r="E50" s="123"/>
      <c r="F50" s="123"/>
      <c r="G50" s="125" t="s">
        <v>402</v>
      </c>
      <c r="H50" s="124"/>
    </row>
    <row r="51" spans="1:9" x14ac:dyDescent="0.25">
      <c r="A51" s="120"/>
      <c r="B51" s="119"/>
      <c r="C51" s="123"/>
      <c r="D51" s="123"/>
      <c r="E51" s="123"/>
      <c r="F51" s="123"/>
      <c r="G51" s="132" t="s">
        <v>410</v>
      </c>
      <c r="H51" s="121">
        <v>2</v>
      </c>
    </row>
    <row r="52" spans="1:9" ht="31.5" x14ac:dyDescent="0.25">
      <c r="A52" s="120"/>
      <c r="B52" s="119"/>
      <c r="C52" s="123"/>
      <c r="D52" s="123"/>
      <c r="E52" s="123"/>
      <c r="F52" s="123"/>
      <c r="G52" s="132" t="s">
        <v>425</v>
      </c>
      <c r="H52" s="121">
        <v>14</v>
      </c>
      <c r="I52" s="95"/>
    </row>
    <row r="53" spans="1:9" x14ac:dyDescent="0.25">
      <c r="A53" s="120"/>
      <c r="B53" s="119"/>
      <c r="C53" s="123"/>
      <c r="D53" s="123"/>
      <c r="E53" s="123"/>
      <c r="F53" s="123"/>
      <c r="G53" s="132" t="s">
        <v>424</v>
      </c>
      <c r="H53" s="121">
        <v>4</v>
      </c>
    </row>
    <row r="54" spans="1:9" ht="16.5" thickBot="1" x14ac:dyDescent="0.3">
      <c r="A54" s="120"/>
      <c r="B54" s="119"/>
      <c r="C54" s="123"/>
      <c r="D54" s="123"/>
      <c r="E54" s="123"/>
      <c r="F54" s="123"/>
      <c r="G54" s="132" t="s">
        <v>418</v>
      </c>
      <c r="H54" s="121">
        <v>2</v>
      </c>
      <c r="I54" s="145"/>
    </row>
    <row r="55" spans="1:9" x14ac:dyDescent="0.25">
      <c r="A55" s="120"/>
      <c r="B55" s="119"/>
      <c r="C55" s="123"/>
      <c r="D55" s="123"/>
      <c r="E55" s="123"/>
      <c r="F55" s="123"/>
      <c r="G55" s="125" t="s">
        <v>400</v>
      </c>
      <c r="H55" s="124"/>
    </row>
    <row r="56" spans="1:9" x14ac:dyDescent="0.25">
      <c r="A56" s="120"/>
      <c r="B56" s="119"/>
      <c r="C56" s="123"/>
      <c r="D56" s="123"/>
      <c r="E56" s="123"/>
      <c r="F56" s="123"/>
      <c r="G56" s="132" t="s">
        <v>440</v>
      </c>
      <c r="H56" s="121">
        <v>6</v>
      </c>
    </row>
    <row r="57" spans="1:9" ht="31.5" x14ac:dyDescent="0.25">
      <c r="A57" s="120"/>
      <c r="B57" s="119"/>
      <c r="C57" s="123"/>
      <c r="D57" s="123"/>
      <c r="E57" s="123"/>
      <c r="F57" s="123"/>
      <c r="G57" s="132" t="s">
        <v>399</v>
      </c>
      <c r="H57" s="121">
        <v>2</v>
      </c>
    </row>
    <row r="58" spans="1:9" ht="31.5" x14ac:dyDescent="0.25">
      <c r="A58" s="120"/>
      <c r="B58" s="119"/>
      <c r="C58" s="123"/>
      <c r="D58" s="123"/>
      <c r="E58" s="123"/>
      <c r="F58" s="123"/>
      <c r="G58" s="132" t="s">
        <v>431</v>
      </c>
      <c r="H58" s="121">
        <v>7</v>
      </c>
      <c r="I58" s="95"/>
    </row>
    <row r="59" spans="1:9" ht="16.5" thickBot="1" x14ac:dyDescent="0.3">
      <c r="A59" s="120"/>
      <c r="B59" s="119"/>
      <c r="C59" s="118"/>
      <c r="D59" s="118"/>
      <c r="E59" s="118"/>
      <c r="F59" s="118"/>
      <c r="G59" s="117" t="s">
        <v>17</v>
      </c>
      <c r="H59" s="116">
        <f>SUM(H44:H49,H51:H54,H56:H58,)</f>
        <v>65</v>
      </c>
    </row>
    <row r="60" spans="1:9" ht="93.75" customHeight="1" thickBot="1" x14ac:dyDescent="0.3">
      <c r="A60" s="115"/>
      <c r="B60" s="114"/>
      <c r="C60" s="113" t="s">
        <v>503</v>
      </c>
      <c r="D60" s="113"/>
      <c r="E60" s="113"/>
      <c r="F60" s="112"/>
      <c r="G60" s="111"/>
      <c r="H60" s="110"/>
    </row>
    <row r="61" spans="1:9" x14ac:dyDescent="0.25">
      <c r="A61" s="128">
        <v>5</v>
      </c>
      <c r="B61" s="127" t="s">
        <v>389</v>
      </c>
      <c r="C61" s="126" t="s">
        <v>502</v>
      </c>
      <c r="D61" s="126" t="s">
        <v>501</v>
      </c>
      <c r="E61" s="126" t="s">
        <v>500</v>
      </c>
      <c r="F61" s="126" t="s">
        <v>499</v>
      </c>
      <c r="G61" s="125" t="s">
        <v>393</v>
      </c>
      <c r="H61" s="124"/>
    </row>
    <row r="62" spans="1:9" ht="47.25" x14ac:dyDescent="0.25">
      <c r="A62" s="120"/>
      <c r="B62" s="119"/>
      <c r="C62" s="123"/>
      <c r="D62" s="123"/>
      <c r="E62" s="123"/>
      <c r="F62" s="123"/>
      <c r="G62" s="132" t="s">
        <v>404</v>
      </c>
      <c r="H62" s="121">
        <v>3</v>
      </c>
    </row>
    <row r="63" spans="1:9" ht="63" x14ac:dyDescent="0.25">
      <c r="A63" s="120"/>
      <c r="B63" s="119"/>
      <c r="C63" s="123"/>
      <c r="D63" s="123"/>
      <c r="E63" s="123"/>
      <c r="F63" s="123"/>
      <c r="G63" s="132" t="s">
        <v>452</v>
      </c>
      <c r="H63" s="121">
        <v>21</v>
      </c>
      <c r="I63" s="95"/>
    </row>
    <row r="64" spans="1:9" ht="31.5" x14ac:dyDescent="0.25">
      <c r="A64" s="120"/>
      <c r="B64" s="119"/>
      <c r="C64" s="123"/>
      <c r="D64" s="123"/>
      <c r="E64" s="123"/>
      <c r="F64" s="123"/>
      <c r="G64" s="132" t="s">
        <v>432</v>
      </c>
      <c r="H64" s="121">
        <v>4</v>
      </c>
    </row>
    <row r="65" spans="1:9" ht="16.5" thickBot="1" x14ac:dyDescent="0.3">
      <c r="A65" s="120"/>
      <c r="B65" s="119"/>
      <c r="C65" s="123"/>
      <c r="D65" s="123"/>
      <c r="E65" s="123"/>
      <c r="F65" s="123"/>
      <c r="G65" s="132" t="s">
        <v>449</v>
      </c>
      <c r="H65" s="121">
        <v>7</v>
      </c>
      <c r="I65" s="95"/>
    </row>
    <row r="66" spans="1:9" x14ac:dyDescent="0.25">
      <c r="A66" s="120"/>
      <c r="B66" s="119"/>
      <c r="C66" s="123"/>
      <c r="D66" s="123"/>
      <c r="E66" s="123"/>
      <c r="F66" s="123"/>
      <c r="G66" s="125" t="s">
        <v>402</v>
      </c>
      <c r="H66" s="124"/>
    </row>
    <row r="67" spans="1:9" ht="16.5" thickBot="1" x14ac:dyDescent="0.3">
      <c r="A67" s="120"/>
      <c r="B67" s="119"/>
      <c r="C67" s="123"/>
      <c r="D67" s="123"/>
      <c r="E67" s="123"/>
      <c r="F67" s="123"/>
      <c r="G67" s="122" t="s">
        <v>418</v>
      </c>
      <c r="H67" s="129">
        <v>1</v>
      </c>
      <c r="I67" s="145"/>
    </row>
    <row r="68" spans="1:9" x14ac:dyDescent="0.25">
      <c r="A68" s="120"/>
      <c r="B68" s="119"/>
      <c r="C68" s="123"/>
      <c r="D68" s="123"/>
      <c r="E68" s="123"/>
      <c r="F68" s="123"/>
      <c r="G68" s="125" t="s">
        <v>400</v>
      </c>
      <c r="H68" s="124"/>
    </row>
    <row r="69" spans="1:9" ht="31.5" x14ac:dyDescent="0.25">
      <c r="A69" s="120"/>
      <c r="B69" s="119"/>
      <c r="C69" s="123"/>
      <c r="D69" s="123"/>
      <c r="E69" s="123"/>
      <c r="F69" s="123"/>
      <c r="G69" s="122" t="s">
        <v>399</v>
      </c>
      <c r="H69" s="129">
        <v>7</v>
      </c>
    </row>
    <row r="70" spans="1:9" ht="16.5" thickBot="1" x14ac:dyDescent="0.3">
      <c r="A70" s="120"/>
      <c r="B70" s="119"/>
      <c r="C70" s="118"/>
      <c r="D70" s="118"/>
      <c r="E70" s="118"/>
      <c r="F70" s="118"/>
      <c r="G70" s="117" t="s">
        <v>17</v>
      </c>
      <c r="H70" s="116">
        <f>SUM(H62:H65,H67:H67,H69:H69,)</f>
        <v>43</v>
      </c>
    </row>
    <row r="71" spans="1:9" ht="150" customHeight="1" thickBot="1" x14ac:dyDescent="0.3">
      <c r="A71" s="115"/>
      <c r="B71" s="114"/>
      <c r="C71" s="113" t="s">
        <v>498</v>
      </c>
      <c r="D71" s="113"/>
      <c r="E71" s="113"/>
      <c r="F71" s="112"/>
      <c r="G71" s="111"/>
      <c r="H71" s="110"/>
    </row>
    <row r="72" spans="1:9" x14ac:dyDescent="0.25">
      <c r="A72" s="128">
        <v>6</v>
      </c>
      <c r="B72" s="127" t="s">
        <v>389</v>
      </c>
      <c r="C72" s="126" t="s">
        <v>497</v>
      </c>
      <c r="D72" s="126" t="s">
        <v>496</v>
      </c>
      <c r="E72" s="126" t="s">
        <v>495</v>
      </c>
      <c r="F72" s="126" t="s">
        <v>494</v>
      </c>
      <c r="G72" s="125" t="s">
        <v>393</v>
      </c>
      <c r="H72" s="124"/>
    </row>
    <row r="73" spans="1:9" x14ac:dyDescent="0.25">
      <c r="A73" s="120"/>
      <c r="B73" s="119"/>
      <c r="C73" s="123"/>
      <c r="D73" s="123"/>
      <c r="E73" s="123"/>
      <c r="F73" s="123"/>
      <c r="G73" s="132" t="s">
        <v>485</v>
      </c>
      <c r="H73" s="121">
        <v>1</v>
      </c>
    </row>
    <row r="74" spans="1:9" ht="31.5" x14ac:dyDescent="0.25">
      <c r="A74" s="120"/>
      <c r="B74" s="119"/>
      <c r="C74" s="123"/>
      <c r="D74" s="123"/>
      <c r="E74" s="123"/>
      <c r="F74" s="123"/>
      <c r="G74" s="132" t="s">
        <v>484</v>
      </c>
      <c r="H74" s="121">
        <v>5</v>
      </c>
    </row>
    <row r="75" spans="1:9" x14ac:dyDescent="0.25">
      <c r="A75" s="120"/>
      <c r="B75" s="119"/>
      <c r="C75" s="123"/>
      <c r="D75" s="123"/>
      <c r="E75" s="123"/>
      <c r="F75" s="123"/>
      <c r="G75" s="132" t="s">
        <v>392</v>
      </c>
      <c r="H75" s="121">
        <v>8</v>
      </c>
    </row>
    <row r="76" spans="1:9" ht="31.5" x14ac:dyDescent="0.25">
      <c r="A76" s="120"/>
      <c r="B76" s="119"/>
      <c r="C76" s="123"/>
      <c r="D76" s="123"/>
      <c r="E76" s="123"/>
      <c r="F76" s="123"/>
      <c r="G76" s="132" t="s">
        <v>391</v>
      </c>
      <c r="H76" s="121">
        <v>14</v>
      </c>
      <c r="I76" s="95"/>
    </row>
    <row r="77" spans="1:9" x14ac:dyDescent="0.25">
      <c r="A77" s="120"/>
      <c r="B77" s="119"/>
      <c r="C77" s="123"/>
      <c r="D77" s="123"/>
      <c r="E77" s="123"/>
      <c r="F77" s="123"/>
      <c r="G77" s="132" t="s">
        <v>457</v>
      </c>
      <c r="H77" s="121">
        <v>2</v>
      </c>
    </row>
    <row r="78" spans="1:9" ht="16.5" thickBot="1" x14ac:dyDescent="0.3">
      <c r="A78" s="120"/>
      <c r="B78" s="119"/>
      <c r="C78" s="123"/>
      <c r="D78" s="123"/>
      <c r="E78" s="123"/>
      <c r="F78" s="123"/>
      <c r="G78" s="132" t="s">
        <v>456</v>
      </c>
      <c r="H78" s="121">
        <v>1</v>
      </c>
    </row>
    <row r="79" spans="1:9" x14ac:dyDescent="0.25">
      <c r="A79" s="120"/>
      <c r="B79" s="119"/>
      <c r="C79" s="123"/>
      <c r="D79" s="123"/>
      <c r="E79" s="123"/>
      <c r="F79" s="123"/>
      <c r="G79" s="125" t="s">
        <v>413</v>
      </c>
      <c r="H79" s="124"/>
    </row>
    <row r="80" spans="1:9" ht="63" x14ac:dyDescent="0.25">
      <c r="A80" s="120"/>
      <c r="B80" s="119"/>
      <c r="C80" s="123"/>
      <c r="D80" s="123"/>
      <c r="E80" s="123"/>
      <c r="F80" s="123"/>
      <c r="G80" s="122" t="s">
        <v>412</v>
      </c>
      <c r="H80" s="129">
        <v>2</v>
      </c>
    </row>
    <row r="81" spans="1:9" ht="31.5" x14ac:dyDescent="0.25">
      <c r="A81" s="120"/>
      <c r="B81" s="119"/>
      <c r="C81" s="123"/>
      <c r="D81" s="123"/>
      <c r="E81" s="123"/>
      <c r="F81" s="123"/>
      <c r="G81" s="122" t="s">
        <v>403</v>
      </c>
      <c r="H81" s="129">
        <v>2</v>
      </c>
    </row>
    <row r="82" spans="1:9" ht="48" thickBot="1" x14ac:dyDescent="0.3">
      <c r="A82" s="120"/>
      <c r="B82" s="119"/>
      <c r="C82" s="123"/>
      <c r="D82" s="123"/>
      <c r="E82" s="123"/>
      <c r="F82" s="123"/>
      <c r="G82" s="122" t="s">
        <v>411</v>
      </c>
      <c r="H82" s="129">
        <v>2</v>
      </c>
    </row>
    <row r="83" spans="1:9" x14ac:dyDescent="0.25">
      <c r="A83" s="120"/>
      <c r="B83" s="119"/>
      <c r="C83" s="123"/>
      <c r="D83" s="123"/>
      <c r="E83" s="123"/>
      <c r="F83" s="123"/>
      <c r="G83" s="125" t="s">
        <v>402</v>
      </c>
      <c r="H83" s="124"/>
    </row>
    <row r="84" spans="1:9" ht="32.25" thickBot="1" x14ac:dyDescent="0.3">
      <c r="A84" s="120"/>
      <c r="B84" s="119"/>
      <c r="C84" s="123"/>
      <c r="D84" s="123"/>
      <c r="E84" s="123"/>
      <c r="F84" s="123"/>
      <c r="G84" s="122" t="s">
        <v>426</v>
      </c>
      <c r="H84" s="129">
        <v>2</v>
      </c>
    </row>
    <row r="85" spans="1:9" x14ac:dyDescent="0.25">
      <c r="A85" s="120"/>
      <c r="B85" s="119"/>
      <c r="C85" s="123"/>
      <c r="D85" s="123"/>
      <c r="E85" s="123"/>
      <c r="F85" s="123"/>
      <c r="G85" s="125" t="s">
        <v>400</v>
      </c>
      <c r="H85" s="124"/>
    </row>
    <row r="86" spans="1:9" x14ac:dyDescent="0.25">
      <c r="A86" s="120"/>
      <c r="B86" s="119"/>
      <c r="C86" s="123"/>
      <c r="D86" s="123"/>
      <c r="E86" s="123"/>
      <c r="F86" s="123"/>
      <c r="G86" s="122" t="s">
        <v>483</v>
      </c>
      <c r="H86" s="129">
        <v>1</v>
      </c>
    </row>
    <row r="87" spans="1:9" ht="16.5" thickBot="1" x14ac:dyDescent="0.3">
      <c r="A87" s="120"/>
      <c r="B87" s="119"/>
      <c r="C87" s="118"/>
      <c r="D87" s="118"/>
      <c r="E87" s="118"/>
      <c r="F87" s="118"/>
      <c r="G87" s="117" t="s">
        <v>17</v>
      </c>
      <c r="H87" s="116">
        <f>SUM(H73:H78,H80:H82,H84:H84,H86:H86)</f>
        <v>40</v>
      </c>
    </row>
    <row r="88" spans="1:9" ht="75" customHeight="1" thickBot="1" x14ac:dyDescent="0.3">
      <c r="A88" s="115"/>
      <c r="B88" s="114"/>
      <c r="C88" s="113" t="s">
        <v>493</v>
      </c>
      <c r="D88" s="113"/>
      <c r="E88" s="113"/>
      <c r="F88" s="112"/>
      <c r="G88" s="111"/>
      <c r="H88" s="110"/>
    </row>
    <row r="89" spans="1:9" x14ac:dyDescent="0.25">
      <c r="A89" s="128">
        <v>7</v>
      </c>
      <c r="B89" s="127" t="s">
        <v>389</v>
      </c>
      <c r="C89" s="126" t="s">
        <v>492</v>
      </c>
      <c r="D89" s="126" t="s">
        <v>489</v>
      </c>
      <c r="E89" s="126" t="s">
        <v>488</v>
      </c>
      <c r="F89" s="126" t="s">
        <v>487</v>
      </c>
      <c r="G89" s="125" t="s">
        <v>393</v>
      </c>
      <c r="H89" s="124"/>
    </row>
    <row r="90" spans="1:9" x14ac:dyDescent="0.25">
      <c r="A90" s="120"/>
      <c r="B90" s="119"/>
      <c r="C90" s="123"/>
      <c r="D90" s="123"/>
      <c r="E90" s="123" t="s">
        <v>486</v>
      </c>
      <c r="F90" s="123"/>
      <c r="G90" s="132" t="s">
        <v>485</v>
      </c>
      <c r="H90" s="121">
        <v>1</v>
      </c>
    </row>
    <row r="91" spans="1:9" ht="31.5" x14ac:dyDescent="0.25">
      <c r="A91" s="120"/>
      <c r="B91" s="119"/>
      <c r="C91" s="123"/>
      <c r="D91" s="123"/>
      <c r="E91" s="123"/>
      <c r="F91" s="123"/>
      <c r="G91" s="132" t="s">
        <v>484</v>
      </c>
      <c r="H91" s="121">
        <v>5</v>
      </c>
    </row>
    <row r="92" spans="1:9" x14ac:dyDescent="0.25">
      <c r="A92" s="120"/>
      <c r="B92" s="119"/>
      <c r="C92" s="123"/>
      <c r="D92" s="123"/>
      <c r="E92" s="123"/>
      <c r="F92" s="123"/>
      <c r="G92" s="132" t="s">
        <v>392</v>
      </c>
      <c r="H92" s="121">
        <v>5</v>
      </c>
    </row>
    <row r="93" spans="1:9" ht="47.25" x14ac:dyDescent="0.25">
      <c r="A93" s="120"/>
      <c r="B93" s="119"/>
      <c r="C93" s="123"/>
      <c r="D93" s="123"/>
      <c r="E93" s="123"/>
      <c r="F93" s="123"/>
      <c r="G93" s="132" t="s">
        <v>404</v>
      </c>
      <c r="H93" s="121">
        <v>2</v>
      </c>
    </row>
    <row r="94" spans="1:9" ht="63" x14ac:dyDescent="0.25">
      <c r="A94" s="120"/>
      <c r="B94" s="119"/>
      <c r="C94" s="123"/>
      <c r="D94" s="123"/>
      <c r="E94" s="123"/>
      <c r="F94" s="123"/>
      <c r="G94" s="132" t="s">
        <v>452</v>
      </c>
      <c r="H94" s="121">
        <v>7</v>
      </c>
      <c r="I94" s="95"/>
    </row>
    <row r="95" spans="1:9" x14ac:dyDescent="0.25">
      <c r="A95" s="120"/>
      <c r="B95" s="119"/>
      <c r="C95" s="123"/>
      <c r="D95" s="123"/>
      <c r="E95" s="123"/>
      <c r="F95" s="123"/>
      <c r="G95" s="132" t="s">
        <v>457</v>
      </c>
      <c r="H95" s="121">
        <v>1</v>
      </c>
    </row>
    <row r="96" spans="1:9" ht="16.5" thickBot="1" x14ac:dyDescent="0.3">
      <c r="A96" s="120"/>
      <c r="B96" s="119"/>
      <c r="C96" s="123"/>
      <c r="D96" s="123"/>
      <c r="E96" s="123"/>
      <c r="F96" s="123"/>
      <c r="G96" s="132" t="s">
        <v>456</v>
      </c>
      <c r="H96" s="121">
        <v>1</v>
      </c>
    </row>
    <row r="97" spans="1:8" x14ac:dyDescent="0.25">
      <c r="A97" s="120"/>
      <c r="B97" s="119"/>
      <c r="C97" s="123"/>
      <c r="D97" s="123"/>
      <c r="E97" s="123"/>
      <c r="F97" s="123"/>
      <c r="G97" s="125" t="s">
        <v>402</v>
      </c>
      <c r="H97" s="124"/>
    </row>
    <row r="98" spans="1:8" ht="32.25" thickBot="1" x14ac:dyDescent="0.3">
      <c r="A98" s="120"/>
      <c r="B98" s="119"/>
      <c r="C98" s="123"/>
      <c r="D98" s="123"/>
      <c r="E98" s="123"/>
      <c r="F98" s="123"/>
      <c r="G98" s="122" t="s">
        <v>426</v>
      </c>
      <c r="H98" s="129">
        <v>2</v>
      </c>
    </row>
    <row r="99" spans="1:8" x14ac:dyDescent="0.25">
      <c r="A99" s="120"/>
      <c r="B99" s="119"/>
      <c r="C99" s="123"/>
      <c r="D99" s="123"/>
      <c r="E99" s="123"/>
      <c r="F99" s="123"/>
      <c r="G99" s="125" t="s">
        <v>400</v>
      </c>
      <c r="H99" s="124"/>
    </row>
    <row r="100" spans="1:8" x14ac:dyDescent="0.25">
      <c r="A100" s="120"/>
      <c r="B100" s="119"/>
      <c r="C100" s="123"/>
      <c r="D100" s="123"/>
      <c r="E100" s="123"/>
      <c r="F100" s="123"/>
      <c r="G100" s="122" t="s">
        <v>483</v>
      </c>
      <c r="H100" s="129">
        <v>1</v>
      </c>
    </row>
    <row r="101" spans="1:8" ht="16.5" thickBot="1" x14ac:dyDescent="0.3">
      <c r="A101" s="120"/>
      <c r="B101" s="119"/>
      <c r="C101" s="118"/>
      <c r="D101" s="118"/>
      <c r="E101" s="118"/>
      <c r="F101" s="118"/>
      <c r="G101" s="117" t="s">
        <v>17</v>
      </c>
      <c r="H101" s="116">
        <f>SUM(H90:H96,H98:H98,H100:H100)</f>
        <v>25</v>
      </c>
    </row>
    <row r="102" spans="1:8" ht="150" customHeight="1" thickBot="1" x14ac:dyDescent="0.3">
      <c r="A102" s="115"/>
      <c r="B102" s="114"/>
      <c r="C102" s="113" t="s">
        <v>491</v>
      </c>
      <c r="D102" s="113"/>
      <c r="E102" s="113"/>
      <c r="F102" s="112"/>
      <c r="G102" s="111"/>
      <c r="H102" s="110"/>
    </row>
    <row r="103" spans="1:8" x14ac:dyDescent="0.25">
      <c r="A103" s="128">
        <v>8</v>
      </c>
      <c r="B103" s="127" t="s">
        <v>389</v>
      </c>
      <c r="C103" s="126" t="s">
        <v>490</v>
      </c>
      <c r="D103" s="126" t="s">
        <v>489</v>
      </c>
      <c r="E103" s="126" t="s">
        <v>488</v>
      </c>
      <c r="F103" s="126" t="s">
        <v>487</v>
      </c>
      <c r="G103" s="125" t="s">
        <v>393</v>
      </c>
      <c r="H103" s="124"/>
    </row>
    <row r="104" spans="1:8" x14ac:dyDescent="0.25">
      <c r="A104" s="120"/>
      <c r="B104" s="119"/>
      <c r="C104" s="123"/>
      <c r="D104" s="123"/>
      <c r="E104" s="123" t="s">
        <v>486</v>
      </c>
      <c r="F104" s="123"/>
      <c r="G104" s="122" t="s">
        <v>485</v>
      </c>
      <c r="H104" s="129">
        <v>1</v>
      </c>
    </row>
    <row r="105" spans="1:8" ht="31.5" x14ac:dyDescent="0.25">
      <c r="A105" s="120"/>
      <c r="B105" s="119"/>
      <c r="C105" s="123"/>
      <c r="D105" s="123"/>
      <c r="E105" s="123"/>
      <c r="F105" s="123"/>
      <c r="G105" s="122" t="s">
        <v>484</v>
      </c>
      <c r="H105" s="129">
        <v>5</v>
      </c>
    </row>
    <row r="106" spans="1:8" x14ac:dyDescent="0.25">
      <c r="A106" s="120"/>
      <c r="B106" s="119"/>
      <c r="C106" s="123"/>
      <c r="D106" s="123"/>
      <c r="E106" s="123"/>
      <c r="F106" s="123"/>
      <c r="G106" s="122" t="s">
        <v>392</v>
      </c>
      <c r="H106" s="129">
        <v>6</v>
      </c>
    </row>
    <row r="107" spans="1:8" x14ac:dyDescent="0.25">
      <c r="A107" s="120"/>
      <c r="B107" s="119"/>
      <c r="C107" s="123"/>
      <c r="D107" s="123"/>
      <c r="E107" s="123"/>
      <c r="F107" s="123"/>
      <c r="G107" s="122" t="s">
        <v>457</v>
      </c>
      <c r="H107" s="129">
        <v>2</v>
      </c>
    </row>
    <row r="108" spans="1:8" ht="16.5" thickBot="1" x14ac:dyDescent="0.3">
      <c r="A108" s="120"/>
      <c r="B108" s="119"/>
      <c r="C108" s="123"/>
      <c r="D108" s="123"/>
      <c r="E108" s="123"/>
      <c r="F108" s="123"/>
      <c r="G108" s="122" t="s">
        <v>456</v>
      </c>
      <c r="H108" s="129">
        <v>1</v>
      </c>
    </row>
    <row r="109" spans="1:8" x14ac:dyDescent="0.25">
      <c r="A109" s="120"/>
      <c r="B109" s="119"/>
      <c r="C109" s="123"/>
      <c r="D109" s="123"/>
      <c r="E109" s="123"/>
      <c r="F109" s="123"/>
      <c r="G109" s="125" t="s">
        <v>402</v>
      </c>
      <c r="H109" s="124"/>
    </row>
    <row r="110" spans="1:8" ht="32.25" thickBot="1" x14ac:dyDescent="0.3">
      <c r="A110" s="120"/>
      <c r="B110" s="119"/>
      <c r="C110" s="123"/>
      <c r="D110" s="123"/>
      <c r="E110" s="123"/>
      <c r="F110" s="123"/>
      <c r="G110" s="122" t="s">
        <v>426</v>
      </c>
      <c r="H110" s="129">
        <v>3</v>
      </c>
    </row>
    <row r="111" spans="1:8" x14ac:dyDescent="0.25">
      <c r="A111" s="120"/>
      <c r="B111" s="119"/>
      <c r="C111" s="123"/>
      <c r="D111" s="123"/>
      <c r="E111" s="123"/>
      <c r="F111" s="123"/>
      <c r="G111" s="125" t="s">
        <v>400</v>
      </c>
      <c r="H111" s="124"/>
    </row>
    <row r="112" spans="1:8" x14ac:dyDescent="0.25">
      <c r="A112" s="120"/>
      <c r="B112" s="119"/>
      <c r="C112" s="123"/>
      <c r="D112" s="123"/>
      <c r="E112" s="123"/>
      <c r="F112" s="123"/>
      <c r="G112" s="122" t="s">
        <v>483</v>
      </c>
      <c r="H112" s="129">
        <v>1</v>
      </c>
    </row>
    <row r="113" spans="1:9" ht="16.5" thickBot="1" x14ac:dyDescent="0.3">
      <c r="A113" s="120"/>
      <c r="B113" s="119"/>
      <c r="C113" s="118"/>
      <c r="D113" s="118"/>
      <c r="E113" s="118"/>
      <c r="F113" s="118"/>
      <c r="G113" s="117" t="s">
        <v>17</v>
      </c>
      <c r="H113" s="116">
        <f>SUM(H104:H108,H110:H110,H112:H112,)</f>
        <v>19</v>
      </c>
    </row>
    <row r="114" spans="1:9" ht="150" customHeight="1" thickBot="1" x14ac:dyDescent="0.3">
      <c r="A114" s="115"/>
      <c r="B114" s="114"/>
      <c r="C114" s="113" t="s">
        <v>482</v>
      </c>
      <c r="D114" s="113"/>
      <c r="E114" s="113"/>
      <c r="F114" s="112"/>
      <c r="G114" s="111"/>
      <c r="H114" s="110"/>
    </row>
    <row r="115" spans="1:9" x14ac:dyDescent="0.25">
      <c r="A115" s="128">
        <v>9</v>
      </c>
      <c r="B115" s="127" t="s">
        <v>389</v>
      </c>
      <c r="C115" s="126" t="s">
        <v>481</v>
      </c>
      <c r="D115" s="126" t="s">
        <v>480</v>
      </c>
      <c r="E115" s="126" t="s">
        <v>479</v>
      </c>
      <c r="F115" s="126" t="s">
        <v>478</v>
      </c>
      <c r="G115" s="125" t="s">
        <v>393</v>
      </c>
      <c r="H115" s="124"/>
    </row>
    <row r="116" spans="1:9" ht="47.25" x14ac:dyDescent="0.25">
      <c r="A116" s="120"/>
      <c r="B116" s="119"/>
      <c r="C116" s="123"/>
      <c r="D116" s="123"/>
      <c r="E116" s="123"/>
      <c r="F116" s="123"/>
      <c r="G116" s="132" t="s">
        <v>404</v>
      </c>
      <c r="H116" s="121">
        <v>2</v>
      </c>
    </row>
    <row r="117" spans="1:9" ht="63" x14ac:dyDescent="0.25">
      <c r="A117" s="120"/>
      <c r="B117" s="119"/>
      <c r="C117" s="123"/>
      <c r="D117" s="123"/>
      <c r="E117" s="123"/>
      <c r="F117" s="123"/>
      <c r="G117" s="132" t="s">
        <v>452</v>
      </c>
      <c r="H117" s="121">
        <v>14</v>
      </c>
      <c r="I117" s="95"/>
    </row>
    <row r="118" spans="1:9" ht="32.25" thickBot="1" x14ac:dyDescent="0.3">
      <c r="A118" s="120"/>
      <c r="B118" s="119"/>
      <c r="C118" s="123"/>
      <c r="D118" s="123"/>
      <c r="E118" s="123"/>
      <c r="F118" s="123"/>
      <c r="G118" s="132" t="s">
        <v>432</v>
      </c>
      <c r="H118" s="121">
        <v>3</v>
      </c>
    </row>
    <row r="119" spans="1:9" x14ac:dyDescent="0.25">
      <c r="A119" s="120"/>
      <c r="B119" s="119"/>
      <c r="C119" s="123"/>
      <c r="D119" s="123"/>
      <c r="E119" s="123"/>
      <c r="F119" s="123"/>
      <c r="G119" s="125" t="s">
        <v>402</v>
      </c>
      <c r="H119" s="124"/>
    </row>
    <row r="120" spans="1:9" ht="16.5" thickBot="1" x14ac:dyDescent="0.3">
      <c r="A120" s="120"/>
      <c r="B120" s="119"/>
      <c r="C120" s="123"/>
      <c r="D120" s="123"/>
      <c r="E120" s="123"/>
      <c r="F120" s="123"/>
      <c r="G120" s="122" t="s">
        <v>418</v>
      </c>
      <c r="H120" s="129">
        <v>2</v>
      </c>
      <c r="I120" s="145"/>
    </row>
    <row r="121" spans="1:9" x14ac:dyDescent="0.25">
      <c r="A121" s="120"/>
      <c r="B121" s="119"/>
      <c r="C121" s="123"/>
      <c r="D121" s="123"/>
      <c r="E121" s="123"/>
      <c r="F121" s="123"/>
      <c r="G121" s="125" t="s">
        <v>400</v>
      </c>
      <c r="H121" s="124"/>
    </row>
    <row r="122" spans="1:9" ht="31.5" x14ac:dyDescent="0.25">
      <c r="A122" s="120"/>
      <c r="B122" s="119"/>
      <c r="C122" s="123"/>
      <c r="D122" s="123"/>
      <c r="E122" s="123"/>
      <c r="F122" s="123"/>
      <c r="G122" s="122" t="s">
        <v>399</v>
      </c>
      <c r="H122" s="129">
        <v>2</v>
      </c>
    </row>
    <row r="123" spans="1:9" ht="16.5" thickBot="1" x14ac:dyDescent="0.3">
      <c r="A123" s="120"/>
      <c r="B123" s="119"/>
      <c r="C123" s="118"/>
      <c r="D123" s="118"/>
      <c r="E123" s="118"/>
      <c r="F123" s="118"/>
      <c r="G123" s="117" t="s">
        <v>17</v>
      </c>
      <c r="H123" s="116">
        <f>SUM(H116:H118,H120:H120,H122:H122,)</f>
        <v>23</v>
      </c>
    </row>
    <row r="124" spans="1:9" ht="150" customHeight="1" thickBot="1" x14ac:dyDescent="0.3">
      <c r="A124" s="115"/>
      <c r="B124" s="114"/>
      <c r="C124" s="113" t="s">
        <v>477</v>
      </c>
      <c r="D124" s="113"/>
      <c r="E124" s="113"/>
      <c r="F124" s="112"/>
      <c r="G124" s="111"/>
      <c r="H124" s="110"/>
    </row>
    <row r="125" spans="1:9" x14ac:dyDescent="0.25">
      <c r="A125" s="128">
        <v>10</v>
      </c>
      <c r="B125" s="127" t="s">
        <v>389</v>
      </c>
      <c r="C125" s="126" t="s">
        <v>476</v>
      </c>
      <c r="D125" s="126" t="s">
        <v>475</v>
      </c>
      <c r="E125" s="126" t="s">
        <v>474</v>
      </c>
      <c r="F125" s="126" t="s">
        <v>473</v>
      </c>
      <c r="G125" s="125" t="s">
        <v>393</v>
      </c>
      <c r="H125" s="124"/>
    </row>
    <row r="126" spans="1:9" ht="47.25" x14ac:dyDescent="0.25">
      <c r="A126" s="120"/>
      <c r="B126" s="119"/>
      <c r="C126" s="123"/>
      <c r="D126" s="123"/>
      <c r="E126" s="123"/>
      <c r="F126" s="123"/>
      <c r="G126" s="132" t="s">
        <v>404</v>
      </c>
      <c r="H126" s="121">
        <v>3</v>
      </c>
    </row>
    <row r="127" spans="1:9" ht="63" x14ac:dyDescent="0.25">
      <c r="A127" s="120"/>
      <c r="B127" s="119"/>
      <c r="C127" s="123"/>
      <c r="D127" s="123"/>
      <c r="E127" s="123"/>
      <c r="F127" s="123"/>
      <c r="G127" s="132" t="s">
        <v>452</v>
      </c>
      <c r="H127" s="121">
        <v>14</v>
      </c>
      <c r="I127" s="95"/>
    </row>
    <row r="128" spans="1:9" ht="31.5" x14ac:dyDescent="0.25">
      <c r="A128" s="120"/>
      <c r="B128" s="119"/>
      <c r="C128" s="123"/>
      <c r="D128" s="123"/>
      <c r="E128" s="123"/>
      <c r="F128" s="123"/>
      <c r="G128" s="132" t="s">
        <v>432</v>
      </c>
      <c r="H128" s="121">
        <v>2</v>
      </c>
    </row>
    <row r="129" spans="1:9" x14ac:dyDescent="0.25">
      <c r="A129" s="120"/>
      <c r="B129" s="119"/>
      <c r="C129" s="123"/>
      <c r="D129" s="123"/>
      <c r="E129" s="123"/>
      <c r="F129" s="123"/>
      <c r="G129" s="132" t="s">
        <v>449</v>
      </c>
      <c r="H129" s="121">
        <v>7</v>
      </c>
      <c r="I129" s="95"/>
    </row>
    <row r="130" spans="1:9" ht="32.25" thickBot="1" x14ac:dyDescent="0.3">
      <c r="A130" s="120"/>
      <c r="B130" s="119"/>
      <c r="C130" s="123"/>
      <c r="D130" s="123"/>
      <c r="E130" s="123"/>
      <c r="F130" s="123"/>
      <c r="G130" s="132" t="s">
        <v>447</v>
      </c>
      <c r="H130" s="121">
        <v>7</v>
      </c>
      <c r="I130" s="95"/>
    </row>
    <row r="131" spans="1:9" x14ac:dyDescent="0.25">
      <c r="A131" s="120"/>
      <c r="B131" s="119"/>
      <c r="C131" s="123"/>
      <c r="D131" s="123"/>
      <c r="E131" s="123"/>
      <c r="F131" s="123"/>
      <c r="G131" s="125" t="s">
        <v>402</v>
      </c>
      <c r="H131" s="124"/>
    </row>
    <row r="132" spans="1:9" x14ac:dyDescent="0.25">
      <c r="A132" s="120"/>
      <c r="B132" s="119"/>
      <c r="C132" s="123"/>
      <c r="D132" s="123"/>
      <c r="E132" s="123"/>
      <c r="F132" s="123"/>
      <c r="G132" s="132" t="s">
        <v>410</v>
      </c>
      <c r="H132" s="121">
        <v>5</v>
      </c>
    </row>
    <row r="133" spans="1:9" ht="31.5" x14ac:dyDescent="0.25">
      <c r="A133" s="120"/>
      <c r="B133" s="119"/>
      <c r="C133" s="123"/>
      <c r="D133" s="123"/>
      <c r="E133" s="123"/>
      <c r="F133" s="123"/>
      <c r="G133" s="132" t="s">
        <v>425</v>
      </c>
      <c r="H133" s="121">
        <v>14</v>
      </c>
      <c r="I133" s="95"/>
    </row>
    <row r="134" spans="1:9" x14ac:dyDescent="0.25">
      <c r="A134" s="120"/>
      <c r="B134" s="119"/>
      <c r="C134" s="123"/>
      <c r="D134" s="123"/>
      <c r="E134" s="123"/>
      <c r="F134" s="123"/>
      <c r="G134" s="132" t="s">
        <v>424</v>
      </c>
      <c r="H134" s="121">
        <v>7</v>
      </c>
    </row>
    <row r="135" spans="1:9" ht="31.5" x14ac:dyDescent="0.25">
      <c r="A135" s="120"/>
      <c r="B135" s="119"/>
      <c r="C135" s="123"/>
      <c r="D135" s="123"/>
      <c r="E135" s="123"/>
      <c r="F135" s="123"/>
      <c r="G135" s="132" t="s">
        <v>423</v>
      </c>
      <c r="H135" s="121">
        <v>7</v>
      </c>
      <c r="I135" s="95"/>
    </row>
    <row r="136" spans="1:9" x14ac:dyDescent="0.25">
      <c r="A136" s="120"/>
      <c r="B136" s="119"/>
      <c r="C136" s="123"/>
      <c r="D136" s="123"/>
      <c r="E136" s="123"/>
      <c r="F136" s="123"/>
      <c r="G136" s="132" t="s">
        <v>418</v>
      </c>
      <c r="H136" s="121">
        <v>3</v>
      </c>
      <c r="I136" s="145"/>
    </row>
    <row r="137" spans="1:9" ht="32.25" thickBot="1" x14ac:dyDescent="0.3">
      <c r="A137" s="120"/>
      <c r="B137" s="119"/>
      <c r="C137" s="123"/>
      <c r="D137" s="123"/>
      <c r="E137" s="123"/>
      <c r="F137" s="123"/>
      <c r="G137" s="132" t="s">
        <v>401</v>
      </c>
      <c r="H137" s="121">
        <v>7</v>
      </c>
      <c r="I137" s="95"/>
    </row>
    <row r="138" spans="1:9" x14ac:dyDescent="0.25">
      <c r="A138" s="120"/>
      <c r="B138" s="119"/>
      <c r="C138" s="123"/>
      <c r="D138" s="123"/>
      <c r="E138" s="123"/>
      <c r="F138" s="123"/>
      <c r="G138" s="125" t="s">
        <v>400</v>
      </c>
      <c r="H138" s="124"/>
    </row>
    <row r="139" spans="1:9" x14ac:dyDescent="0.25">
      <c r="A139" s="120"/>
      <c r="B139" s="119"/>
      <c r="C139" s="123"/>
      <c r="D139" s="123"/>
      <c r="E139" s="123"/>
      <c r="F139" s="123"/>
      <c r="G139" s="132" t="s">
        <v>440</v>
      </c>
      <c r="H139" s="121">
        <v>6</v>
      </c>
    </row>
    <row r="140" spans="1:9" ht="31.5" x14ac:dyDescent="0.25">
      <c r="A140" s="120"/>
      <c r="B140" s="119"/>
      <c r="C140" s="123"/>
      <c r="D140" s="123"/>
      <c r="E140" s="123"/>
      <c r="F140" s="123"/>
      <c r="G140" s="132" t="s">
        <v>439</v>
      </c>
      <c r="H140" s="121">
        <v>21</v>
      </c>
      <c r="I140" s="95"/>
    </row>
    <row r="141" spans="1:9" ht="31.5" x14ac:dyDescent="0.25">
      <c r="A141" s="120"/>
      <c r="B141" s="119"/>
      <c r="C141" s="123"/>
      <c r="D141" s="123"/>
      <c r="E141" s="123"/>
      <c r="F141" s="123"/>
      <c r="G141" s="132" t="s">
        <v>399</v>
      </c>
      <c r="H141" s="121">
        <v>7</v>
      </c>
      <c r="I141" s="145"/>
    </row>
    <row r="142" spans="1:9" ht="31.5" x14ac:dyDescent="0.25">
      <c r="A142" s="120"/>
      <c r="B142" s="119"/>
      <c r="C142" s="123"/>
      <c r="D142" s="123"/>
      <c r="E142" s="123"/>
      <c r="F142" s="123"/>
      <c r="G142" s="132" t="s">
        <v>431</v>
      </c>
      <c r="H142" s="121">
        <v>14</v>
      </c>
      <c r="I142" s="95"/>
    </row>
    <row r="143" spans="1:9" ht="16.5" thickBot="1" x14ac:dyDescent="0.3">
      <c r="A143" s="120"/>
      <c r="B143" s="119"/>
      <c r="C143" s="118"/>
      <c r="D143" s="118"/>
      <c r="E143" s="118"/>
      <c r="F143" s="118"/>
      <c r="G143" s="117" t="s">
        <v>17</v>
      </c>
      <c r="H143" s="116">
        <f>SUM(H126:H130,H132:H137,H139:H142)</f>
        <v>124</v>
      </c>
    </row>
    <row r="144" spans="1:9" ht="150" customHeight="1" thickBot="1" x14ac:dyDescent="0.3">
      <c r="A144" s="115"/>
      <c r="B144" s="114"/>
      <c r="C144" s="113" t="s">
        <v>472</v>
      </c>
      <c r="D144" s="113"/>
      <c r="E144" s="113"/>
      <c r="F144" s="112"/>
      <c r="G144" s="111"/>
      <c r="H144" s="110"/>
    </row>
    <row r="145" spans="1:9" x14ac:dyDescent="0.25">
      <c r="A145" s="128">
        <v>11</v>
      </c>
      <c r="B145" s="127" t="s">
        <v>389</v>
      </c>
      <c r="C145" s="126" t="s">
        <v>471</v>
      </c>
      <c r="D145" s="126" t="s">
        <v>470</v>
      </c>
      <c r="E145" s="126" t="s">
        <v>469</v>
      </c>
      <c r="F145" s="126" t="s">
        <v>468</v>
      </c>
      <c r="G145" s="125" t="s">
        <v>393</v>
      </c>
      <c r="H145" s="124"/>
    </row>
    <row r="146" spans="1:9" ht="32.25" thickBot="1" x14ac:dyDescent="0.3">
      <c r="A146" s="120"/>
      <c r="B146" s="119"/>
      <c r="C146" s="123"/>
      <c r="D146" s="123"/>
      <c r="E146" s="123"/>
      <c r="F146" s="123"/>
      <c r="G146" s="122" t="s">
        <v>432</v>
      </c>
      <c r="H146" s="129">
        <v>2</v>
      </c>
    </row>
    <row r="147" spans="1:9" x14ac:dyDescent="0.25">
      <c r="A147" s="120"/>
      <c r="B147" s="119"/>
      <c r="C147" s="123"/>
      <c r="D147" s="123"/>
      <c r="E147" s="123"/>
      <c r="F147" s="123"/>
      <c r="G147" s="125" t="s">
        <v>402</v>
      </c>
      <c r="H147" s="124"/>
    </row>
    <row r="148" spans="1:9" x14ac:dyDescent="0.25">
      <c r="A148" s="120"/>
      <c r="B148" s="119"/>
      <c r="C148" s="123"/>
      <c r="D148" s="123"/>
      <c r="E148" s="123"/>
      <c r="F148" s="123"/>
      <c r="G148" s="132" t="s">
        <v>410</v>
      </c>
      <c r="H148" s="121">
        <v>2</v>
      </c>
    </row>
    <row r="149" spans="1:9" ht="31.5" x14ac:dyDescent="0.25">
      <c r="A149" s="120"/>
      <c r="B149" s="119"/>
      <c r="C149" s="123"/>
      <c r="D149" s="123"/>
      <c r="E149" s="123"/>
      <c r="F149" s="123"/>
      <c r="G149" s="132" t="s">
        <v>425</v>
      </c>
      <c r="H149" s="121">
        <v>14</v>
      </c>
      <c r="I149" s="95"/>
    </row>
    <row r="150" spans="1:9" x14ac:dyDescent="0.25">
      <c r="A150" s="120"/>
      <c r="B150" s="119"/>
      <c r="C150" s="123"/>
      <c r="D150" s="123"/>
      <c r="E150" s="123"/>
      <c r="F150" s="123"/>
      <c r="G150" s="132" t="s">
        <v>424</v>
      </c>
      <c r="H150" s="121">
        <v>5</v>
      </c>
    </row>
    <row r="151" spans="1:9" ht="31.5" x14ac:dyDescent="0.25">
      <c r="A151" s="120"/>
      <c r="B151" s="119"/>
      <c r="C151" s="123"/>
      <c r="D151" s="123"/>
      <c r="E151" s="123"/>
      <c r="F151" s="123"/>
      <c r="G151" s="132" t="s">
        <v>423</v>
      </c>
      <c r="H151" s="121">
        <v>7</v>
      </c>
      <c r="I151" s="95"/>
    </row>
    <row r="152" spans="1:9" ht="16.5" thickBot="1" x14ac:dyDescent="0.3">
      <c r="A152" s="120"/>
      <c r="B152" s="119"/>
      <c r="C152" s="123"/>
      <c r="D152" s="123"/>
      <c r="E152" s="123"/>
      <c r="F152" s="123"/>
      <c r="G152" s="132" t="s">
        <v>418</v>
      </c>
      <c r="H152" s="121">
        <v>1</v>
      </c>
    </row>
    <row r="153" spans="1:9" x14ac:dyDescent="0.25">
      <c r="A153" s="120"/>
      <c r="B153" s="119"/>
      <c r="C153" s="123"/>
      <c r="D153" s="123"/>
      <c r="E153" s="123"/>
      <c r="F153" s="123"/>
      <c r="G153" s="125" t="s">
        <v>400</v>
      </c>
      <c r="H153" s="124"/>
    </row>
    <row r="154" spans="1:9" x14ac:dyDescent="0.25">
      <c r="A154" s="120"/>
      <c r="B154" s="119"/>
      <c r="C154" s="123"/>
      <c r="D154" s="123"/>
      <c r="E154" s="123"/>
      <c r="F154" s="123"/>
      <c r="G154" s="132" t="s">
        <v>440</v>
      </c>
      <c r="H154" s="121">
        <v>6</v>
      </c>
    </row>
    <row r="155" spans="1:9" ht="31.5" x14ac:dyDescent="0.25">
      <c r="A155" s="120"/>
      <c r="B155" s="119"/>
      <c r="C155" s="123"/>
      <c r="D155" s="123"/>
      <c r="E155" s="123"/>
      <c r="F155" s="123"/>
      <c r="G155" s="132" t="s">
        <v>439</v>
      </c>
      <c r="H155" s="121">
        <v>7</v>
      </c>
      <c r="I155" s="95"/>
    </row>
    <row r="156" spans="1:9" ht="31.5" x14ac:dyDescent="0.25">
      <c r="A156" s="120"/>
      <c r="B156" s="119"/>
      <c r="C156" s="123"/>
      <c r="D156" s="123"/>
      <c r="E156" s="123"/>
      <c r="F156" s="123"/>
      <c r="G156" s="132" t="s">
        <v>399</v>
      </c>
      <c r="H156" s="121">
        <v>2</v>
      </c>
      <c r="I156" s="145"/>
    </row>
    <row r="157" spans="1:9" ht="31.5" x14ac:dyDescent="0.25">
      <c r="A157" s="120"/>
      <c r="B157" s="119"/>
      <c r="C157" s="123"/>
      <c r="D157" s="123"/>
      <c r="E157" s="123"/>
      <c r="F157" s="123"/>
      <c r="G157" s="132" t="s">
        <v>431</v>
      </c>
      <c r="H157" s="121">
        <v>7</v>
      </c>
      <c r="I157" s="95"/>
    </row>
    <row r="158" spans="1:9" ht="16.5" thickBot="1" x14ac:dyDescent="0.3">
      <c r="A158" s="120"/>
      <c r="B158" s="119"/>
      <c r="C158" s="118"/>
      <c r="D158" s="118"/>
      <c r="E158" s="118"/>
      <c r="F158" s="118"/>
      <c r="G158" s="117" t="s">
        <v>17</v>
      </c>
      <c r="H158" s="116">
        <f>SUM(H146:H146,H148:H152,H154:H157,)</f>
        <v>53</v>
      </c>
    </row>
    <row r="159" spans="1:9" ht="150" customHeight="1" thickBot="1" x14ac:dyDescent="0.3">
      <c r="A159" s="115"/>
      <c r="B159" s="114"/>
      <c r="C159" s="113" t="s">
        <v>467</v>
      </c>
      <c r="D159" s="113"/>
      <c r="E159" s="113"/>
      <c r="F159" s="112"/>
      <c r="G159" s="111"/>
      <c r="H159" s="110"/>
    </row>
    <row r="160" spans="1:9" x14ac:dyDescent="0.25">
      <c r="A160" s="128">
        <v>12</v>
      </c>
      <c r="B160" s="127" t="s">
        <v>389</v>
      </c>
      <c r="C160" s="126" t="s">
        <v>466</v>
      </c>
      <c r="D160" s="126" t="s">
        <v>465</v>
      </c>
      <c r="E160" s="126" t="s">
        <v>464</v>
      </c>
      <c r="F160" s="126" t="s">
        <v>463</v>
      </c>
      <c r="G160" s="125" t="s">
        <v>393</v>
      </c>
      <c r="H160" s="124"/>
    </row>
    <row r="161" spans="1:8" x14ac:dyDescent="0.25">
      <c r="A161" s="120"/>
      <c r="B161" s="119"/>
      <c r="C161" s="123"/>
      <c r="D161" s="123"/>
      <c r="E161" s="123"/>
      <c r="F161" s="123"/>
      <c r="G161" s="122" t="s">
        <v>457</v>
      </c>
      <c r="H161" s="129">
        <v>2</v>
      </c>
    </row>
    <row r="162" spans="1:8" ht="16.5" thickBot="1" x14ac:dyDescent="0.3">
      <c r="A162" s="120"/>
      <c r="B162" s="119"/>
      <c r="C162" s="123"/>
      <c r="D162" s="123"/>
      <c r="E162" s="123"/>
      <c r="F162" s="123"/>
      <c r="G162" s="122" t="s">
        <v>456</v>
      </c>
      <c r="H162" s="129">
        <v>1</v>
      </c>
    </row>
    <row r="163" spans="1:8" x14ac:dyDescent="0.25">
      <c r="A163" s="120"/>
      <c r="B163" s="119"/>
      <c r="C163" s="123"/>
      <c r="D163" s="123"/>
      <c r="E163" s="123"/>
      <c r="F163" s="123"/>
      <c r="G163" s="125" t="s">
        <v>402</v>
      </c>
      <c r="H163" s="124"/>
    </row>
    <row r="164" spans="1:8" x14ac:dyDescent="0.25">
      <c r="A164" s="120"/>
      <c r="B164" s="119"/>
      <c r="C164" s="123"/>
      <c r="D164" s="123"/>
      <c r="E164" s="123"/>
      <c r="F164" s="123"/>
      <c r="G164" s="122" t="s">
        <v>410</v>
      </c>
      <c r="H164" s="129">
        <v>2</v>
      </c>
    </row>
    <row r="165" spans="1:8" x14ac:dyDescent="0.25">
      <c r="A165" s="120"/>
      <c r="B165" s="119"/>
      <c r="C165" s="123"/>
      <c r="D165" s="123"/>
      <c r="E165" s="123"/>
      <c r="F165" s="123"/>
      <c r="G165" s="122" t="s">
        <v>424</v>
      </c>
      <c r="H165" s="129">
        <v>2</v>
      </c>
    </row>
    <row r="166" spans="1:8" ht="16.5" thickBot="1" x14ac:dyDescent="0.3">
      <c r="A166" s="120"/>
      <c r="B166" s="119"/>
      <c r="C166" s="123"/>
      <c r="D166" s="123"/>
      <c r="E166" s="123"/>
      <c r="F166" s="123"/>
      <c r="G166" s="122" t="s">
        <v>418</v>
      </c>
      <c r="H166" s="129">
        <v>1</v>
      </c>
    </row>
    <row r="167" spans="1:8" x14ac:dyDescent="0.25">
      <c r="A167" s="120"/>
      <c r="B167" s="119"/>
      <c r="C167" s="123"/>
      <c r="D167" s="123"/>
      <c r="E167" s="123"/>
      <c r="F167" s="123"/>
      <c r="G167" s="125" t="s">
        <v>400</v>
      </c>
      <c r="H167" s="124"/>
    </row>
    <row r="168" spans="1:8" x14ac:dyDescent="0.25">
      <c r="A168" s="120"/>
      <c r="B168" s="119"/>
      <c r="C168" s="123"/>
      <c r="D168" s="123"/>
      <c r="E168" s="123"/>
      <c r="F168" s="123"/>
      <c r="G168" s="122" t="s">
        <v>440</v>
      </c>
      <c r="H168" s="129">
        <v>6</v>
      </c>
    </row>
    <row r="169" spans="1:8" ht="31.5" x14ac:dyDescent="0.25">
      <c r="A169" s="120"/>
      <c r="B169" s="119"/>
      <c r="C169" s="123"/>
      <c r="D169" s="123"/>
      <c r="E169" s="123"/>
      <c r="F169" s="123"/>
      <c r="G169" s="122" t="s">
        <v>399</v>
      </c>
      <c r="H169" s="129">
        <v>2</v>
      </c>
    </row>
    <row r="170" spans="1:8" ht="16.5" thickBot="1" x14ac:dyDescent="0.3">
      <c r="A170" s="120"/>
      <c r="B170" s="119"/>
      <c r="C170" s="118"/>
      <c r="D170" s="118"/>
      <c r="E170" s="118"/>
      <c r="F170" s="118"/>
      <c r="G170" s="117" t="s">
        <v>17</v>
      </c>
      <c r="H170" s="116">
        <f>SUM(H161:H162,H164:H166,H168:H169,)</f>
        <v>16</v>
      </c>
    </row>
    <row r="171" spans="1:8" ht="150" customHeight="1" thickBot="1" x14ac:dyDescent="0.3">
      <c r="A171" s="115"/>
      <c r="B171" s="114"/>
      <c r="C171" s="113" t="s">
        <v>462</v>
      </c>
      <c r="D171" s="113"/>
      <c r="E171" s="113"/>
      <c r="F171" s="112"/>
      <c r="G171" s="111"/>
      <c r="H171" s="110"/>
    </row>
    <row r="172" spans="1:8" x14ac:dyDescent="0.25">
      <c r="A172" s="128">
        <v>13</v>
      </c>
      <c r="B172" s="127" t="s">
        <v>389</v>
      </c>
      <c r="C172" s="126" t="s">
        <v>461</v>
      </c>
      <c r="D172" s="126" t="s">
        <v>460</v>
      </c>
      <c r="E172" s="126" t="s">
        <v>459</v>
      </c>
      <c r="F172" s="126" t="s">
        <v>458</v>
      </c>
      <c r="G172" s="125" t="s">
        <v>393</v>
      </c>
      <c r="H172" s="124"/>
    </row>
    <row r="173" spans="1:8" ht="47.25" x14ac:dyDescent="0.25">
      <c r="A173" s="120"/>
      <c r="B173" s="119"/>
      <c r="C173" s="123"/>
      <c r="D173" s="123"/>
      <c r="E173" s="123"/>
      <c r="F173" s="123"/>
      <c r="G173" s="122" t="s">
        <v>404</v>
      </c>
      <c r="H173" s="129">
        <v>1</v>
      </c>
    </row>
    <row r="174" spans="1:8" x14ac:dyDescent="0.25">
      <c r="A174" s="120"/>
      <c r="B174" s="119"/>
      <c r="C174" s="123"/>
      <c r="D174" s="123"/>
      <c r="E174" s="123"/>
      <c r="F174" s="123"/>
      <c r="G174" s="122" t="s">
        <v>457</v>
      </c>
      <c r="H174" s="129">
        <v>1</v>
      </c>
    </row>
    <row r="175" spans="1:8" ht="16.5" thickBot="1" x14ac:dyDescent="0.3">
      <c r="A175" s="120"/>
      <c r="B175" s="119"/>
      <c r="C175" s="123"/>
      <c r="D175" s="123"/>
      <c r="E175" s="123"/>
      <c r="F175" s="123"/>
      <c r="G175" s="122" t="s">
        <v>456</v>
      </c>
      <c r="H175" s="129">
        <v>1</v>
      </c>
    </row>
    <row r="176" spans="1:8" x14ac:dyDescent="0.25">
      <c r="A176" s="120"/>
      <c r="B176" s="119"/>
      <c r="C176" s="123"/>
      <c r="D176" s="123"/>
      <c r="E176" s="123"/>
      <c r="F176" s="123"/>
      <c r="G176" s="125" t="s">
        <v>402</v>
      </c>
      <c r="H176" s="124"/>
    </row>
    <row r="177" spans="1:9" x14ac:dyDescent="0.25">
      <c r="A177" s="120"/>
      <c r="B177" s="119"/>
      <c r="C177" s="123"/>
      <c r="D177" s="123"/>
      <c r="E177" s="123"/>
      <c r="F177" s="123"/>
      <c r="G177" s="122" t="s">
        <v>410</v>
      </c>
      <c r="H177" s="129">
        <v>2</v>
      </c>
    </row>
    <row r="178" spans="1:9" x14ac:dyDescent="0.25">
      <c r="A178" s="120"/>
      <c r="B178" s="119"/>
      <c r="C178" s="123"/>
      <c r="D178" s="123"/>
      <c r="E178" s="123"/>
      <c r="F178" s="123"/>
      <c r="G178" s="122" t="s">
        <v>424</v>
      </c>
      <c r="H178" s="129">
        <v>3</v>
      </c>
    </row>
    <row r="179" spans="1:9" ht="16.5" thickBot="1" x14ac:dyDescent="0.3">
      <c r="A179" s="120"/>
      <c r="B179" s="119"/>
      <c r="C179" s="123"/>
      <c r="D179" s="123"/>
      <c r="E179" s="123"/>
      <c r="F179" s="123"/>
      <c r="G179" s="122" t="s">
        <v>418</v>
      </c>
      <c r="H179" s="129">
        <v>1</v>
      </c>
    </row>
    <row r="180" spans="1:9" x14ac:dyDescent="0.25">
      <c r="A180" s="120"/>
      <c r="B180" s="119"/>
      <c r="C180" s="123"/>
      <c r="D180" s="123"/>
      <c r="E180" s="123"/>
      <c r="F180" s="123"/>
      <c r="G180" s="125" t="s">
        <v>400</v>
      </c>
      <c r="H180" s="124"/>
    </row>
    <row r="181" spans="1:9" x14ac:dyDescent="0.25">
      <c r="A181" s="120"/>
      <c r="B181" s="119"/>
      <c r="C181" s="123"/>
      <c r="D181" s="123"/>
      <c r="E181" s="123"/>
      <c r="F181" s="123"/>
      <c r="G181" s="122" t="s">
        <v>440</v>
      </c>
      <c r="H181" s="129">
        <v>6</v>
      </c>
    </row>
    <row r="182" spans="1:9" ht="31.5" x14ac:dyDescent="0.25">
      <c r="A182" s="120"/>
      <c r="B182" s="119"/>
      <c r="C182" s="123"/>
      <c r="D182" s="123"/>
      <c r="E182" s="123"/>
      <c r="F182" s="123"/>
      <c r="G182" s="132" t="s">
        <v>439</v>
      </c>
      <c r="H182" s="121">
        <v>7</v>
      </c>
      <c r="I182" s="95"/>
    </row>
    <row r="183" spans="1:9" ht="31.5" x14ac:dyDescent="0.25">
      <c r="A183" s="120"/>
      <c r="B183" s="119"/>
      <c r="C183" s="123"/>
      <c r="D183" s="123"/>
      <c r="E183" s="123"/>
      <c r="F183" s="123"/>
      <c r="G183" s="122" t="s">
        <v>399</v>
      </c>
      <c r="H183" s="129">
        <v>4</v>
      </c>
    </row>
    <row r="184" spans="1:9" ht="16.5" thickBot="1" x14ac:dyDescent="0.3">
      <c r="A184" s="120"/>
      <c r="B184" s="119"/>
      <c r="C184" s="118"/>
      <c r="D184" s="118"/>
      <c r="E184" s="118"/>
      <c r="F184" s="118"/>
      <c r="G184" s="117" t="s">
        <v>17</v>
      </c>
      <c r="H184" s="116">
        <f>SUM(H173:H175,H177:H179,H181:H183,)</f>
        <v>26</v>
      </c>
    </row>
    <row r="185" spans="1:9" ht="150" customHeight="1" thickBot="1" x14ac:dyDescent="0.3">
      <c r="A185" s="115"/>
      <c r="B185" s="114"/>
      <c r="C185" s="113" t="s">
        <v>455</v>
      </c>
      <c r="D185" s="113"/>
      <c r="E185" s="113"/>
      <c r="F185" s="112"/>
      <c r="G185" s="111"/>
      <c r="H185" s="110"/>
    </row>
    <row r="186" spans="1:9" x14ac:dyDescent="0.25">
      <c r="A186" s="128">
        <v>14</v>
      </c>
      <c r="B186" s="127" t="s">
        <v>389</v>
      </c>
      <c r="C186" s="126" t="s">
        <v>454</v>
      </c>
      <c r="D186" s="126" t="s">
        <v>453</v>
      </c>
      <c r="E186" s="126" t="s">
        <v>427</v>
      </c>
      <c r="F186" s="126" t="s">
        <v>405</v>
      </c>
      <c r="G186" s="125" t="s">
        <v>393</v>
      </c>
      <c r="H186" s="124"/>
    </row>
    <row r="187" spans="1:9" ht="47.25" x14ac:dyDescent="0.25">
      <c r="A187" s="120"/>
      <c r="B187" s="119"/>
      <c r="C187" s="123"/>
      <c r="D187" s="123"/>
      <c r="E187" s="123"/>
      <c r="F187" s="123"/>
      <c r="G187" s="132" t="s">
        <v>404</v>
      </c>
      <c r="H187" s="121">
        <v>2</v>
      </c>
    </row>
    <row r="188" spans="1:9" ht="63" x14ac:dyDescent="0.25">
      <c r="A188" s="120"/>
      <c r="B188" s="119"/>
      <c r="C188" s="123"/>
      <c r="D188" s="123"/>
      <c r="E188" s="123"/>
      <c r="F188" s="123"/>
      <c r="G188" s="132" t="s">
        <v>452</v>
      </c>
      <c r="H188" s="121">
        <v>14</v>
      </c>
      <c r="I188" s="95"/>
    </row>
    <row r="189" spans="1:9" x14ac:dyDescent="0.25">
      <c r="A189" s="120"/>
      <c r="B189" s="119"/>
      <c r="C189" s="123"/>
      <c r="D189" s="123"/>
      <c r="E189" s="123"/>
      <c r="F189" s="123"/>
      <c r="G189" s="132" t="s">
        <v>451</v>
      </c>
      <c r="H189" s="121">
        <v>10</v>
      </c>
    </row>
    <row r="190" spans="1:9" x14ac:dyDescent="0.25">
      <c r="A190" s="120"/>
      <c r="B190" s="119"/>
      <c r="C190" s="123"/>
      <c r="D190" s="123"/>
      <c r="E190" s="123"/>
      <c r="F190" s="123"/>
      <c r="G190" s="132" t="s">
        <v>450</v>
      </c>
      <c r="H190" s="121">
        <v>30</v>
      </c>
    </row>
    <row r="191" spans="1:9" x14ac:dyDescent="0.25">
      <c r="A191" s="120"/>
      <c r="B191" s="119"/>
      <c r="C191" s="123"/>
      <c r="D191" s="123"/>
      <c r="E191" s="123"/>
      <c r="F191" s="123"/>
      <c r="G191" s="132" t="s">
        <v>449</v>
      </c>
      <c r="H191" s="121">
        <v>14</v>
      </c>
      <c r="I191" s="95"/>
    </row>
    <row r="192" spans="1:9" x14ac:dyDescent="0.25">
      <c r="A192" s="120"/>
      <c r="B192" s="119"/>
      <c r="C192" s="123"/>
      <c r="D192" s="123"/>
      <c r="E192" s="123"/>
      <c r="F192" s="123"/>
      <c r="G192" s="132" t="s">
        <v>448</v>
      </c>
      <c r="H192" s="121">
        <v>2</v>
      </c>
      <c r="I192" s="145"/>
    </row>
    <row r="193" spans="1:9" ht="31.5" x14ac:dyDescent="0.25">
      <c r="A193" s="120"/>
      <c r="B193" s="119"/>
      <c r="C193" s="123"/>
      <c r="D193" s="123"/>
      <c r="E193" s="123"/>
      <c r="F193" s="123"/>
      <c r="G193" s="132" t="s">
        <v>447</v>
      </c>
      <c r="H193" s="121">
        <v>14</v>
      </c>
      <c r="I193" s="95"/>
    </row>
    <row r="194" spans="1:9" ht="16.5" thickBot="1" x14ac:dyDescent="0.3">
      <c r="A194" s="120"/>
      <c r="B194" s="119"/>
      <c r="C194" s="118"/>
      <c r="D194" s="118"/>
      <c r="E194" s="118"/>
      <c r="F194" s="118"/>
      <c r="G194" s="117" t="s">
        <v>17</v>
      </c>
      <c r="H194" s="116">
        <f>SUM(H187:H193,)</f>
        <v>86</v>
      </c>
    </row>
    <row r="195" spans="1:9" ht="150" customHeight="1" thickBot="1" x14ac:dyDescent="0.3">
      <c r="A195" s="115"/>
      <c r="B195" s="114"/>
      <c r="C195" s="113" t="s">
        <v>446</v>
      </c>
      <c r="D195" s="113"/>
      <c r="E195" s="113"/>
      <c r="F195" s="112"/>
      <c r="G195" s="111"/>
      <c r="H195" s="110"/>
    </row>
    <row r="196" spans="1:9" x14ac:dyDescent="0.25">
      <c r="A196" s="128">
        <v>15</v>
      </c>
      <c r="B196" s="127" t="s">
        <v>389</v>
      </c>
      <c r="C196" s="126" t="s">
        <v>445</v>
      </c>
      <c r="D196" s="126" t="s">
        <v>444</v>
      </c>
      <c r="E196" s="126" t="s">
        <v>427</v>
      </c>
      <c r="F196" s="126" t="s">
        <v>405</v>
      </c>
      <c r="G196" s="125" t="s">
        <v>393</v>
      </c>
      <c r="H196" s="124"/>
    </row>
    <row r="197" spans="1:9" ht="47.25" x14ac:dyDescent="0.25">
      <c r="A197" s="120"/>
      <c r="B197" s="119"/>
      <c r="C197" s="123"/>
      <c r="D197" s="123"/>
      <c r="E197" s="123"/>
      <c r="F197" s="123"/>
      <c r="G197" s="122" t="s">
        <v>404</v>
      </c>
      <c r="H197" s="129">
        <v>2</v>
      </c>
    </row>
    <row r="198" spans="1:9" ht="85.5" customHeight="1" thickBot="1" x14ac:dyDescent="0.3">
      <c r="A198" s="120"/>
      <c r="B198" s="119"/>
      <c r="C198" s="118"/>
      <c r="D198" s="118"/>
      <c r="E198" s="118"/>
      <c r="F198" s="118"/>
      <c r="G198" s="117" t="s">
        <v>17</v>
      </c>
      <c r="H198" s="116">
        <f>SUM(H197:H197,)</f>
        <v>2</v>
      </c>
    </row>
    <row r="199" spans="1:9" ht="150" customHeight="1" thickBot="1" x14ac:dyDescent="0.3">
      <c r="A199" s="115"/>
      <c r="B199" s="114"/>
      <c r="C199" s="113" t="s">
        <v>443</v>
      </c>
      <c r="D199" s="113"/>
      <c r="E199" s="113"/>
      <c r="F199" s="112"/>
      <c r="G199" s="111"/>
      <c r="H199" s="110"/>
    </row>
    <row r="200" spans="1:9" x14ac:dyDescent="0.25">
      <c r="A200" s="128">
        <v>16</v>
      </c>
      <c r="B200" s="127" t="s">
        <v>416</v>
      </c>
      <c r="C200" s="126" t="s">
        <v>442</v>
      </c>
      <c r="D200" s="126" t="s">
        <v>441</v>
      </c>
      <c r="E200" s="126" t="s">
        <v>427</v>
      </c>
      <c r="F200" s="126" t="s">
        <v>405</v>
      </c>
      <c r="G200" s="125" t="s">
        <v>393</v>
      </c>
      <c r="H200" s="124"/>
    </row>
    <row r="201" spans="1:9" x14ac:dyDescent="0.25">
      <c r="A201" s="120"/>
      <c r="B201" s="119"/>
      <c r="C201" s="123"/>
      <c r="D201" s="123"/>
      <c r="E201" s="123"/>
      <c r="F201" s="123"/>
      <c r="G201" s="122" t="s">
        <v>392</v>
      </c>
      <c r="H201" s="129">
        <v>7</v>
      </c>
    </row>
    <row r="202" spans="1:9" ht="32.25" thickBot="1" x14ac:dyDescent="0.3">
      <c r="A202" s="120"/>
      <c r="B202" s="119"/>
      <c r="C202" s="123"/>
      <c r="D202" s="123"/>
      <c r="E202" s="123"/>
      <c r="F202" s="123"/>
      <c r="G202" s="132" t="s">
        <v>391</v>
      </c>
      <c r="H202" s="121">
        <v>7</v>
      </c>
      <c r="I202" s="95"/>
    </row>
    <row r="203" spans="1:9" x14ac:dyDescent="0.25">
      <c r="A203" s="120"/>
      <c r="B203" s="119"/>
      <c r="C203" s="123"/>
      <c r="D203" s="123"/>
      <c r="E203" s="123"/>
      <c r="F203" s="123"/>
      <c r="G203" s="125" t="s">
        <v>402</v>
      </c>
      <c r="H203" s="124"/>
    </row>
    <row r="204" spans="1:9" ht="16.5" thickBot="1" x14ac:dyDescent="0.3">
      <c r="A204" s="120"/>
      <c r="B204" s="119"/>
      <c r="C204" s="123"/>
      <c r="D204" s="123"/>
      <c r="E204" s="123"/>
      <c r="F204" s="123"/>
      <c r="G204" s="122" t="s">
        <v>410</v>
      </c>
      <c r="H204" s="129">
        <v>6</v>
      </c>
    </row>
    <row r="205" spans="1:9" x14ac:dyDescent="0.25">
      <c r="A205" s="120"/>
      <c r="B205" s="119"/>
      <c r="C205" s="123"/>
      <c r="D205" s="123"/>
      <c r="E205" s="123"/>
      <c r="F205" s="123"/>
      <c r="G205" s="125" t="s">
        <v>400</v>
      </c>
      <c r="H205" s="124"/>
    </row>
    <row r="206" spans="1:9" x14ac:dyDescent="0.25">
      <c r="A206" s="120"/>
      <c r="B206" s="119"/>
      <c r="C206" s="123"/>
      <c r="D206" s="123"/>
      <c r="E206" s="123"/>
      <c r="F206" s="123"/>
      <c r="G206" s="122" t="s">
        <v>440</v>
      </c>
      <c r="H206" s="129">
        <v>6</v>
      </c>
    </row>
    <row r="207" spans="1:9" ht="31.5" x14ac:dyDescent="0.25">
      <c r="A207" s="120"/>
      <c r="B207" s="119"/>
      <c r="C207" s="123"/>
      <c r="D207" s="123"/>
      <c r="E207" s="123"/>
      <c r="F207" s="123"/>
      <c r="G207" s="132" t="s">
        <v>439</v>
      </c>
      <c r="H207" s="121">
        <v>7</v>
      </c>
      <c r="I207" s="95"/>
    </row>
    <row r="208" spans="1:9" ht="16.5" thickBot="1" x14ac:dyDescent="0.3">
      <c r="A208" s="120"/>
      <c r="B208" s="119"/>
      <c r="C208" s="118"/>
      <c r="D208" s="118"/>
      <c r="E208" s="118"/>
      <c r="F208" s="118"/>
      <c r="G208" s="117" t="s">
        <v>17</v>
      </c>
      <c r="H208" s="116">
        <f>SUM(G201:H207)</f>
        <v>33</v>
      </c>
    </row>
    <row r="209" spans="1:9" ht="150" customHeight="1" thickBot="1" x14ac:dyDescent="0.3">
      <c r="A209" s="115"/>
      <c r="B209" s="114"/>
      <c r="C209" s="113" t="s">
        <v>438</v>
      </c>
      <c r="D209" s="113"/>
      <c r="E209" s="113"/>
      <c r="F209" s="112"/>
      <c r="G209" s="111"/>
      <c r="H209" s="110"/>
    </row>
    <row r="210" spans="1:9" x14ac:dyDescent="0.25">
      <c r="A210" s="128">
        <v>17</v>
      </c>
      <c r="B210" s="127" t="s">
        <v>389</v>
      </c>
      <c r="C210" s="126" t="s">
        <v>437</v>
      </c>
      <c r="D210" s="126" t="s">
        <v>436</v>
      </c>
      <c r="E210" s="126" t="s">
        <v>427</v>
      </c>
      <c r="F210" s="126" t="s">
        <v>405</v>
      </c>
      <c r="G210" s="125" t="s">
        <v>393</v>
      </c>
      <c r="H210" s="124"/>
    </row>
    <row r="211" spans="1:9" ht="32.25" thickBot="1" x14ac:dyDescent="0.3">
      <c r="A211" s="120"/>
      <c r="B211" s="119"/>
      <c r="C211" s="123"/>
      <c r="D211" s="123"/>
      <c r="E211" s="123"/>
      <c r="F211" s="123"/>
      <c r="G211" s="122" t="s">
        <v>432</v>
      </c>
      <c r="H211" s="129">
        <v>3</v>
      </c>
    </row>
    <row r="212" spans="1:9" x14ac:dyDescent="0.25">
      <c r="A212" s="120"/>
      <c r="B212" s="119"/>
      <c r="C212" s="123"/>
      <c r="D212" s="123"/>
      <c r="E212" s="123"/>
      <c r="F212" s="123"/>
      <c r="G212" s="125" t="s">
        <v>402</v>
      </c>
      <c r="H212" s="124"/>
    </row>
    <row r="213" spans="1:9" ht="16.5" thickBot="1" x14ac:dyDescent="0.3">
      <c r="A213" s="120"/>
      <c r="B213" s="119"/>
      <c r="C213" s="123"/>
      <c r="D213" s="123"/>
      <c r="E213" s="123"/>
      <c r="F213" s="123"/>
      <c r="G213" s="122" t="s">
        <v>418</v>
      </c>
      <c r="H213" s="129">
        <v>5</v>
      </c>
    </row>
    <row r="214" spans="1:9" x14ac:dyDescent="0.25">
      <c r="A214" s="120"/>
      <c r="B214" s="119"/>
      <c r="C214" s="123"/>
      <c r="D214" s="123"/>
      <c r="E214" s="123"/>
      <c r="F214" s="123"/>
      <c r="G214" s="125" t="s">
        <v>400</v>
      </c>
      <c r="H214" s="124"/>
    </row>
    <row r="215" spans="1:9" ht="31.5" x14ac:dyDescent="0.25">
      <c r="A215" s="120"/>
      <c r="B215" s="119"/>
      <c r="C215" s="123"/>
      <c r="D215" s="123"/>
      <c r="E215" s="123"/>
      <c r="F215" s="123"/>
      <c r="G215" s="132" t="s">
        <v>399</v>
      </c>
      <c r="H215" s="121">
        <v>7</v>
      </c>
    </row>
    <row r="216" spans="1:9" ht="31.5" x14ac:dyDescent="0.25">
      <c r="A216" s="120"/>
      <c r="B216" s="119"/>
      <c r="C216" s="123"/>
      <c r="D216" s="123"/>
      <c r="E216" s="123"/>
      <c r="F216" s="123"/>
      <c r="G216" s="132" t="s">
        <v>431</v>
      </c>
      <c r="H216" s="121">
        <v>7</v>
      </c>
      <c r="I216" s="95"/>
    </row>
    <row r="217" spans="1:9" ht="16.5" thickBot="1" x14ac:dyDescent="0.3">
      <c r="A217" s="120"/>
      <c r="B217" s="119"/>
      <c r="C217" s="118"/>
      <c r="D217" s="118"/>
      <c r="E217" s="118"/>
      <c r="F217" s="118"/>
      <c r="G217" s="117" t="s">
        <v>17</v>
      </c>
      <c r="H217" s="116">
        <f>SUM(H211:H211,H213:H213,H215,H216:H216,)</f>
        <v>22</v>
      </c>
    </row>
    <row r="218" spans="1:9" ht="150" customHeight="1" thickBot="1" x14ac:dyDescent="0.3">
      <c r="A218" s="115"/>
      <c r="B218" s="114"/>
      <c r="C218" s="113" t="s">
        <v>435</v>
      </c>
      <c r="D218" s="113"/>
      <c r="E218" s="113"/>
      <c r="F218" s="112"/>
      <c r="G218" s="111"/>
      <c r="H218" s="110"/>
    </row>
    <row r="219" spans="1:9" x14ac:dyDescent="0.25">
      <c r="A219" s="128">
        <v>18</v>
      </c>
      <c r="B219" s="127" t="s">
        <v>389</v>
      </c>
      <c r="C219" s="126" t="s">
        <v>434</v>
      </c>
      <c r="D219" s="126" t="s">
        <v>433</v>
      </c>
      <c r="E219" s="126" t="s">
        <v>427</v>
      </c>
      <c r="F219" s="126" t="s">
        <v>405</v>
      </c>
      <c r="G219" s="125" t="s">
        <v>393</v>
      </c>
      <c r="H219" s="124"/>
    </row>
    <row r="220" spans="1:9" ht="47.25" x14ac:dyDescent="0.25">
      <c r="A220" s="120"/>
      <c r="B220" s="119"/>
      <c r="C220" s="123"/>
      <c r="D220" s="123"/>
      <c r="E220" s="123"/>
      <c r="F220" s="123"/>
      <c r="G220" s="122" t="s">
        <v>404</v>
      </c>
      <c r="H220" s="129">
        <v>2</v>
      </c>
    </row>
    <row r="221" spans="1:9" ht="32.25" thickBot="1" x14ac:dyDescent="0.3">
      <c r="A221" s="120"/>
      <c r="B221" s="119"/>
      <c r="C221" s="123"/>
      <c r="D221" s="123"/>
      <c r="E221" s="123"/>
      <c r="F221" s="123"/>
      <c r="G221" s="122" t="s">
        <v>432</v>
      </c>
      <c r="H221" s="129">
        <v>2</v>
      </c>
    </row>
    <row r="222" spans="1:9" x14ac:dyDescent="0.25">
      <c r="A222" s="120"/>
      <c r="B222" s="119"/>
      <c r="C222" s="123"/>
      <c r="D222" s="123"/>
      <c r="E222" s="123"/>
      <c r="F222" s="123"/>
      <c r="G222" s="125" t="s">
        <v>402</v>
      </c>
      <c r="H222" s="124"/>
    </row>
    <row r="223" spans="1:9" ht="32.25" thickBot="1" x14ac:dyDescent="0.3">
      <c r="A223" s="120"/>
      <c r="B223" s="119"/>
      <c r="C223" s="123"/>
      <c r="D223" s="123"/>
      <c r="E223" s="123"/>
      <c r="F223" s="123"/>
      <c r="G223" s="132" t="s">
        <v>401</v>
      </c>
      <c r="H223" s="121">
        <v>7</v>
      </c>
      <c r="I223" s="95"/>
    </row>
    <row r="224" spans="1:9" x14ac:dyDescent="0.25">
      <c r="A224" s="120"/>
      <c r="B224" s="119"/>
      <c r="C224" s="123"/>
      <c r="D224" s="123"/>
      <c r="E224" s="123"/>
      <c r="F224" s="123"/>
      <c r="G224" s="125" t="s">
        <v>400</v>
      </c>
      <c r="H224" s="124"/>
    </row>
    <row r="225" spans="1:9" ht="31.5" x14ac:dyDescent="0.25">
      <c r="A225" s="120"/>
      <c r="B225" s="119"/>
      <c r="C225" s="123"/>
      <c r="D225" s="123"/>
      <c r="E225" s="123"/>
      <c r="F225" s="123"/>
      <c r="G225" s="132" t="s">
        <v>399</v>
      </c>
      <c r="H225" s="121">
        <v>3</v>
      </c>
    </row>
    <row r="226" spans="1:9" ht="31.5" x14ac:dyDescent="0.25">
      <c r="A226" s="120"/>
      <c r="B226" s="119"/>
      <c r="C226" s="123"/>
      <c r="D226" s="123"/>
      <c r="E226" s="123"/>
      <c r="F226" s="123"/>
      <c r="G226" s="132" t="s">
        <v>431</v>
      </c>
      <c r="H226" s="121">
        <v>7</v>
      </c>
      <c r="I226" s="95"/>
    </row>
    <row r="227" spans="1:9" ht="16.5" thickBot="1" x14ac:dyDescent="0.3">
      <c r="A227" s="120"/>
      <c r="B227" s="119"/>
      <c r="C227" s="118"/>
      <c r="D227" s="118"/>
      <c r="E227" s="118"/>
      <c r="F227" s="118"/>
      <c r="G227" s="117" t="s">
        <v>17</v>
      </c>
      <c r="H227" s="116">
        <f>SUM(H220:H221,H223:H223,H225,H226:H226,)</f>
        <v>21</v>
      </c>
    </row>
    <row r="228" spans="1:9" ht="150" customHeight="1" thickBot="1" x14ac:dyDescent="0.3">
      <c r="A228" s="115"/>
      <c r="B228" s="114"/>
      <c r="C228" s="113" t="s">
        <v>430</v>
      </c>
      <c r="D228" s="113"/>
      <c r="E228" s="113"/>
      <c r="F228" s="112"/>
      <c r="G228" s="111"/>
      <c r="H228" s="110"/>
    </row>
    <row r="229" spans="1:9" x14ac:dyDescent="0.25">
      <c r="A229" s="128">
        <v>19</v>
      </c>
      <c r="B229" s="127" t="s">
        <v>421</v>
      </c>
      <c r="C229" s="126" t="s">
        <v>429</v>
      </c>
      <c r="D229" s="126" t="s">
        <v>428</v>
      </c>
      <c r="E229" s="126" t="s">
        <v>427</v>
      </c>
      <c r="F229" s="126" t="s">
        <v>405</v>
      </c>
      <c r="G229" s="125" t="s">
        <v>402</v>
      </c>
      <c r="H229" s="124"/>
    </row>
    <row r="230" spans="1:9" ht="31.5" x14ac:dyDescent="0.25">
      <c r="A230" s="120"/>
      <c r="B230" s="119"/>
      <c r="C230" s="123"/>
      <c r="D230" s="123"/>
      <c r="E230" s="123"/>
      <c r="F230" s="123"/>
      <c r="G230" s="132" t="s">
        <v>426</v>
      </c>
      <c r="H230" s="121">
        <v>5</v>
      </c>
    </row>
    <row r="231" spans="1:9" x14ac:dyDescent="0.25">
      <c r="A231" s="120"/>
      <c r="B231" s="119"/>
      <c r="C231" s="123"/>
      <c r="D231" s="123"/>
      <c r="E231" s="123"/>
      <c r="F231" s="123"/>
      <c r="G231" s="132" t="s">
        <v>410</v>
      </c>
      <c r="H231" s="121">
        <v>9</v>
      </c>
    </row>
    <row r="232" spans="1:9" ht="31.5" x14ac:dyDescent="0.25">
      <c r="A232" s="120"/>
      <c r="B232" s="119"/>
      <c r="C232" s="123"/>
      <c r="D232" s="123"/>
      <c r="E232" s="123"/>
      <c r="F232" s="123"/>
      <c r="G232" s="132" t="s">
        <v>425</v>
      </c>
      <c r="H232" s="121">
        <v>21</v>
      </c>
      <c r="I232" s="95"/>
    </row>
    <row r="233" spans="1:9" x14ac:dyDescent="0.25">
      <c r="A233" s="120"/>
      <c r="B233" s="119"/>
      <c r="C233" s="123"/>
      <c r="D233" s="123"/>
      <c r="E233" s="123"/>
      <c r="F233" s="123"/>
      <c r="G233" s="132" t="s">
        <v>424</v>
      </c>
      <c r="H233" s="121">
        <v>16</v>
      </c>
      <c r="I233" s="145"/>
    </row>
    <row r="234" spans="1:9" ht="32.25" thickBot="1" x14ac:dyDescent="0.3">
      <c r="A234" s="120"/>
      <c r="B234" s="119"/>
      <c r="C234" s="123"/>
      <c r="D234" s="123"/>
      <c r="E234" s="123"/>
      <c r="F234" s="123"/>
      <c r="G234" s="132" t="s">
        <v>423</v>
      </c>
      <c r="H234" s="121">
        <v>7</v>
      </c>
      <c r="I234" s="95"/>
    </row>
    <row r="235" spans="1:9" x14ac:dyDescent="0.25">
      <c r="A235" s="120"/>
      <c r="B235" s="119"/>
      <c r="C235" s="123"/>
      <c r="D235" s="123"/>
      <c r="E235" s="123"/>
      <c r="F235" s="123"/>
      <c r="G235" s="125" t="s">
        <v>413</v>
      </c>
      <c r="H235" s="124"/>
    </row>
    <row r="236" spans="1:9" ht="63" x14ac:dyDescent="0.25">
      <c r="A236" s="120"/>
      <c r="B236" s="119"/>
      <c r="C236" s="123"/>
      <c r="D236" s="123"/>
      <c r="E236" s="123"/>
      <c r="F236" s="123"/>
      <c r="G236" s="122" t="s">
        <v>412</v>
      </c>
      <c r="H236" s="129">
        <v>2</v>
      </c>
    </row>
    <row r="237" spans="1:9" ht="16.5" thickBot="1" x14ac:dyDescent="0.3">
      <c r="A237" s="120"/>
      <c r="B237" s="119"/>
      <c r="C237" s="118"/>
      <c r="D237" s="118"/>
      <c r="E237" s="118"/>
      <c r="F237" s="118"/>
      <c r="G237" s="117" t="s">
        <v>17</v>
      </c>
      <c r="H237" s="116">
        <f>SUM(H230:H234,H236:H236,)</f>
        <v>60</v>
      </c>
    </row>
    <row r="238" spans="1:9" ht="150" customHeight="1" thickBot="1" x14ac:dyDescent="0.3">
      <c r="A238" s="115"/>
      <c r="B238" s="114"/>
      <c r="C238" s="113" t="s">
        <v>422</v>
      </c>
      <c r="D238" s="113"/>
      <c r="E238" s="113"/>
      <c r="F238" s="112"/>
      <c r="G238" s="111"/>
      <c r="H238" s="110"/>
    </row>
    <row r="239" spans="1:9" x14ac:dyDescent="0.25">
      <c r="A239" s="128">
        <v>20</v>
      </c>
      <c r="B239" s="127" t="s">
        <v>421</v>
      </c>
      <c r="C239" s="126" t="s">
        <v>420</v>
      </c>
      <c r="D239" s="126" t="s">
        <v>419</v>
      </c>
      <c r="E239" s="126" t="s">
        <v>406</v>
      </c>
      <c r="F239" s="126" t="s">
        <v>405</v>
      </c>
      <c r="G239" s="125" t="s">
        <v>402</v>
      </c>
      <c r="H239" s="124"/>
    </row>
    <row r="240" spans="1:9" x14ac:dyDescent="0.25">
      <c r="A240" s="120"/>
      <c r="B240" s="119"/>
      <c r="C240" s="123"/>
      <c r="D240" s="123"/>
      <c r="E240" s="123"/>
      <c r="F240" s="123"/>
      <c r="G240" s="132" t="s">
        <v>418</v>
      </c>
      <c r="H240" s="121">
        <v>4</v>
      </c>
    </row>
    <row r="241" spans="1:9" ht="31.5" x14ac:dyDescent="0.25">
      <c r="A241" s="120"/>
      <c r="B241" s="119"/>
      <c r="C241" s="123"/>
      <c r="D241" s="123"/>
      <c r="E241" s="123"/>
      <c r="F241" s="123"/>
      <c r="G241" s="132" t="s">
        <v>401</v>
      </c>
      <c r="H241" s="121">
        <v>7</v>
      </c>
      <c r="I241" s="95"/>
    </row>
    <row r="242" spans="1:9" ht="164.25" customHeight="1" thickBot="1" x14ac:dyDescent="0.3">
      <c r="A242" s="120"/>
      <c r="B242" s="119"/>
      <c r="C242" s="118"/>
      <c r="D242" s="118"/>
      <c r="E242" s="118"/>
      <c r="F242" s="118"/>
      <c r="G242" s="117" t="s">
        <v>17</v>
      </c>
      <c r="H242" s="116">
        <f>SUM(H241:H241,H240)</f>
        <v>11</v>
      </c>
    </row>
    <row r="243" spans="1:9" ht="150" customHeight="1" thickBot="1" x14ac:dyDescent="0.3">
      <c r="A243" s="115"/>
      <c r="B243" s="114"/>
      <c r="C243" s="113" t="s">
        <v>417</v>
      </c>
      <c r="D243" s="113"/>
      <c r="E243" s="113"/>
      <c r="F243" s="112"/>
      <c r="G243" s="111"/>
      <c r="H243" s="110"/>
    </row>
    <row r="244" spans="1:9" x14ac:dyDescent="0.25">
      <c r="A244" s="128">
        <v>21</v>
      </c>
      <c r="B244" s="127" t="s">
        <v>416</v>
      </c>
      <c r="C244" s="126" t="s">
        <v>415</v>
      </c>
      <c r="D244" s="126" t="s">
        <v>414</v>
      </c>
      <c r="E244" s="126" t="s">
        <v>406</v>
      </c>
      <c r="F244" s="126" t="s">
        <v>405</v>
      </c>
      <c r="G244" s="125" t="s">
        <v>413</v>
      </c>
      <c r="H244" s="124"/>
    </row>
    <row r="245" spans="1:9" ht="63" x14ac:dyDescent="0.25">
      <c r="A245" s="120"/>
      <c r="B245" s="119"/>
      <c r="C245" s="123"/>
      <c r="D245" s="123"/>
      <c r="E245" s="123"/>
      <c r="F245" s="123"/>
      <c r="G245" s="122" t="s">
        <v>412</v>
      </c>
      <c r="H245" s="129">
        <v>2</v>
      </c>
    </row>
    <row r="246" spans="1:9" ht="48" thickBot="1" x14ac:dyDescent="0.3">
      <c r="A246" s="120"/>
      <c r="B246" s="119"/>
      <c r="C246" s="123"/>
      <c r="D246" s="123"/>
      <c r="E246" s="123"/>
      <c r="F246" s="123"/>
      <c r="G246" s="122" t="s">
        <v>411</v>
      </c>
      <c r="H246" s="129">
        <v>2</v>
      </c>
    </row>
    <row r="247" spans="1:9" x14ac:dyDescent="0.25">
      <c r="A247" s="120"/>
      <c r="B247" s="119"/>
      <c r="C247" s="123"/>
      <c r="D247" s="123"/>
      <c r="E247" s="123"/>
      <c r="F247" s="123"/>
      <c r="G247" s="125" t="s">
        <v>402</v>
      </c>
      <c r="H247" s="124"/>
    </row>
    <row r="248" spans="1:9" x14ac:dyDescent="0.25">
      <c r="A248" s="120"/>
      <c r="B248" s="119"/>
      <c r="C248" s="123"/>
      <c r="D248" s="123"/>
      <c r="E248" s="123"/>
      <c r="F248" s="123"/>
      <c r="G248" s="122" t="s">
        <v>410</v>
      </c>
      <c r="H248" s="129">
        <v>2</v>
      </c>
    </row>
    <row r="249" spans="1:9" ht="16.5" thickBot="1" x14ac:dyDescent="0.3">
      <c r="A249" s="120"/>
      <c r="B249" s="119"/>
      <c r="C249" s="118"/>
      <c r="D249" s="118"/>
      <c r="E249" s="118"/>
      <c r="F249" s="118"/>
      <c r="G249" s="117" t="s">
        <v>17</v>
      </c>
      <c r="H249" s="116">
        <f>SUM(H245:H246,H248:H248,)</f>
        <v>6</v>
      </c>
    </row>
    <row r="250" spans="1:9" ht="150" customHeight="1" thickBot="1" x14ac:dyDescent="0.3">
      <c r="A250" s="115"/>
      <c r="B250" s="114"/>
      <c r="C250" s="113" t="s">
        <v>409</v>
      </c>
      <c r="D250" s="113"/>
      <c r="E250" s="113"/>
      <c r="F250" s="112"/>
      <c r="G250" s="111"/>
      <c r="H250" s="110"/>
    </row>
    <row r="251" spans="1:9" x14ac:dyDescent="0.25">
      <c r="A251" s="128">
        <v>22</v>
      </c>
      <c r="B251" s="127" t="s">
        <v>389</v>
      </c>
      <c r="C251" s="126" t="s">
        <v>408</v>
      </c>
      <c r="D251" s="126" t="s">
        <v>407</v>
      </c>
      <c r="E251" s="126" t="s">
        <v>406</v>
      </c>
      <c r="F251" s="126" t="s">
        <v>405</v>
      </c>
      <c r="G251" s="125" t="s">
        <v>393</v>
      </c>
      <c r="H251" s="124"/>
    </row>
    <row r="252" spans="1:9" x14ac:dyDescent="0.25">
      <c r="A252" s="120"/>
      <c r="B252" s="119"/>
      <c r="C252" s="123"/>
      <c r="D252" s="123"/>
      <c r="E252" s="123"/>
      <c r="F252" s="123"/>
      <c r="G252" s="122" t="s">
        <v>392</v>
      </c>
      <c r="H252" s="129">
        <v>5</v>
      </c>
    </row>
    <row r="253" spans="1:9" ht="47.25" x14ac:dyDescent="0.25">
      <c r="A253" s="120"/>
      <c r="B253" s="119"/>
      <c r="C253" s="123"/>
      <c r="D253" s="123"/>
      <c r="E253" s="123"/>
      <c r="F253" s="123"/>
      <c r="G253" s="122" t="s">
        <v>404</v>
      </c>
      <c r="H253" s="129">
        <v>1</v>
      </c>
    </row>
    <row r="254" spans="1:9" ht="32.25" thickBot="1" x14ac:dyDescent="0.3">
      <c r="A254" s="120"/>
      <c r="B254" s="119"/>
      <c r="C254" s="123"/>
      <c r="D254" s="123"/>
      <c r="E254" s="123"/>
      <c r="F254" s="123"/>
      <c r="G254" s="122" t="s">
        <v>403</v>
      </c>
      <c r="H254" s="129">
        <v>6</v>
      </c>
    </row>
    <row r="255" spans="1:9" x14ac:dyDescent="0.25">
      <c r="A255" s="120"/>
      <c r="B255" s="119"/>
      <c r="C255" s="123"/>
      <c r="D255" s="123"/>
      <c r="E255" s="123"/>
      <c r="F255" s="123"/>
      <c r="G255" s="125" t="s">
        <v>402</v>
      </c>
      <c r="H255" s="124"/>
    </row>
    <row r="256" spans="1:9" ht="32.25" thickBot="1" x14ac:dyDescent="0.3">
      <c r="A256" s="120"/>
      <c r="B256" s="119"/>
      <c r="C256" s="123"/>
      <c r="D256" s="123"/>
      <c r="E256" s="123"/>
      <c r="F256" s="123"/>
      <c r="G256" s="132" t="s">
        <v>401</v>
      </c>
      <c r="H256" s="121">
        <v>7</v>
      </c>
      <c r="I256" s="95"/>
    </row>
    <row r="257" spans="1:9" x14ac:dyDescent="0.25">
      <c r="A257" s="120"/>
      <c r="B257" s="119"/>
      <c r="C257" s="123"/>
      <c r="D257" s="123"/>
      <c r="E257" s="123"/>
      <c r="F257" s="123"/>
      <c r="G257" s="125" t="s">
        <v>400</v>
      </c>
      <c r="H257" s="124"/>
    </row>
    <row r="258" spans="1:9" ht="31.5" x14ac:dyDescent="0.25">
      <c r="A258" s="120"/>
      <c r="B258" s="119"/>
      <c r="C258" s="123"/>
      <c r="D258" s="123"/>
      <c r="E258" s="123"/>
      <c r="F258" s="123"/>
      <c r="G258" s="122" t="s">
        <v>399</v>
      </c>
      <c r="H258" s="129">
        <v>2</v>
      </c>
    </row>
    <row r="259" spans="1:9" ht="16.5" thickBot="1" x14ac:dyDescent="0.3">
      <c r="A259" s="120"/>
      <c r="B259" s="119"/>
      <c r="C259" s="118"/>
      <c r="D259" s="118"/>
      <c r="E259" s="118"/>
      <c r="F259" s="118"/>
      <c r="G259" s="117" t="s">
        <v>17</v>
      </c>
      <c r="H259" s="116">
        <f>SUM(H252:H254,H256:H256,H258:H258,)</f>
        <v>21</v>
      </c>
    </row>
    <row r="260" spans="1:9" ht="150" customHeight="1" thickBot="1" x14ac:dyDescent="0.3">
      <c r="A260" s="115"/>
      <c r="B260" s="114"/>
      <c r="C260" s="113" t="s">
        <v>398</v>
      </c>
      <c r="D260" s="113"/>
      <c r="E260" s="113"/>
      <c r="F260" s="112"/>
      <c r="G260" s="111"/>
      <c r="H260" s="110"/>
    </row>
    <row r="261" spans="1:9" x14ac:dyDescent="0.25">
      <c r="A261" s="128">
        <v>23</v>
      </c>
      <c r="B261" s="127" t="s">
        <v>389</v>
      </c>
      <c r="C261" s="126" t="s">
        <v>397</v>
      </c>
      <c r="D261" s="126" t="s">
        <v>396</v>
      </c>
      <c r="E261" s="126" t="s">
        <v>395</v>
      </c>
      <c r="F261" s="126" t="s">
        <v>394</v>
      </c>
      <c r="G261" s="125" t="s">
        <v>393</v>
      </c>
      <c r="H261" s="124"/>
    </row>
    <row r="262" spans="1:9" x14ac:dyDescent="0.25">
      <c r="A262" s="120"/>
      <c r="B262" s="119"/>
      <c r="C262" s="123"/>
      <c r="D262" s="123"/>
      <c r="E262" s="123"/>
      <c r="F262" s="123"/>
      <c r="G262" s="122" t="s">
        <v>392</v>
      </c>
      <c r="H262" s="129">
        <v>5</v>
      </c>
    </row>
    <row r="263" spans="1:9" ht="31.5" x14ac:dyDescent="0.25">
      <c r="A263" s="120"/>
      <c r="B263" s="119"/>
      <c r="C263" s="123"/>
      <c r="D263" s="123"/>
      <c r="E263" s="123"/>
      <c r="F263" s="123"/>
      <c r="G263" s="132" t="s">
        <v>391</v>
      </c>
      <c r="H263" s="121">
        <v>7</v>
      </c>
      <c r="I263" s="95"/>
    </row>
    <row r="264" spans="1:9" ht="154.5" customHeight="1" thickBot="1" x14ac:dyDescent="0.3">
      <c r="A264" s="120"/>
      <c r="B264" s="119"/>
      <c r="C264" s="118"/>
      <c r="D264" s="118"/>
      <c r="E264" s="118"/>
      <c r="F264" s="118"/>
      <c r="G264" s="117" t="s">
        <v>17</v>
      </c>
      <c r="H264" s="116">
        <f>SUM(H263:H263,H262)</f>
        <v>12</v>
      </c>
    </row>
    <row r="265" spans="1:9" ht="150" customHeight="1" thickBot="1" x14ac:dyDescent="0.3">
      <c r="A265" s="115"/>
      <c r="B265" s="114"/>
      <c r="C265" s="113" t="s">
        <v>390</v>
      </c>
      <c r="D265" s="113"/>
      <c r="E265" s="113"/>
      <c r="F265" s="112"/>
      <c r="G265" s="111"/>
      <c r="H265" s="110"/>
    </row>
    <row r="266" spans="1:9" x14ac:dyDescent="0.25">
      <c r="A266" s="128">
        <v>24</v>
      </c>
      <c r="B266" s="127" t="s">
        <v>389</v>
      </c>
      <c r="C266" s="126" t="s">
        <v>388</v>
      </c>
      <c r="D266" s="126" t="s">
        <v>387</v>
      </c>
      <c r="E266" s="126" t="s">
        <v>386</v>
      </c>
      <c r="F266" s="126" t="s">
        <v>385</v>
      </c>
      <c r="G266" s="125" t="s">
        <v>384</v>
      </c>
      <c r="H266" s="124"/>
    </row>
    <row r="267" spans="1:9" ht="31.5" x14ac:dyDescent="0.25">
      <c r="A267" s="120"/>
      <c r="B267" s="119"/>
      <c r="C267" s="123"/>
      <c r="D267" s="123"/>
      <c r="E267" s="123"/>
      <c r="F267" s="123"/>
      <c r="G267" s="132" t="s">
        <v>383</v>
      </c>
      <c r="H267" s="129">
        <v>40</v>
      </c>
    </row>
    <row r="268" spans="1:9" ht="138" customHeight="1" thickBot="1" x14ac:dyDescent="0.3">
      <c r="A268" s="120"/>
      <c r="B268" s="119"/>
      <c r="C268" s="118"/>
      <c r="D268" s="118"/>
      <c r="E268" s="118"/>
      <c r="F268" s="118"/>
      <c r="G268" s="117" t="s">
        <v>17</v>
      </c>
      <c r="H268" s="116">
        <f>SUM(H267:H267,)</f>
        <v>40</v>
      </c>
    </row>
    <row r="269" spans="1:9" ht="150" customHeight="1" thickBot="1" x14ac:dyDescent="0.3">
      <c r="A269" s="115"/>
      <c r="B269" s="114"/>
      <c r="C269" s="113" t="s">
        <v>382</v>
      </c>
      <c r="D269" s="113"/>
      <c r="E269" s="113"/>
      <c r="F269" s="112"/>
      <c r="G269" s="111"/>
      <c r="H269" s="110"/>
    </row>
    <row r="270" spans="1:9" ht="16.5" thickBot="1" x14ac:dyDescent="0.3">
      <c r="A270" s="144" t="s">
        <v>381</v>
      </c>
      <c r="B270" s="143"/>
      <c r="C270" s="143"/>
      <c r="D270" s="143"/>
      <c r="E270" s="142"/>
      <c r="F270" s="106">
        <f>H268+H264+H259+H249+H242+H237+H227+H217+H208+H198+H194+H184+H170+H158+H143+H123+H113+H101+H87+H70+H59+H41+H30+H18</f>
        <v>1006</v>
      </c>
      <c r="G270" s="105"/>
      <c r="H270" s="104"/>
    </row>
    <row r="271" spans="1:9" ht="200.1" customHeight="1" thickBot="1" x14ac:dyDescent="0.3">
      <c r="A271" s="102" t="s">
        <v>103</v>
      </c>
      <c r="B271" s="101"/>
      <c r="C271" s="100" t="s">
        <v>380</v>
      </c>
      <c r="D271" s="99"/>
      <c r="E271" s="99"/>
      <c r="F271" s="98"/>
      <c r="G271" s="141" t="s">
        <v>379</v>
      </c>
      <c r="H271" s="140" t="s">
        <v>378</v>
      </c>
    </row>
    <row r="272" spans="1:9" ht="200.1" customHeight="1" thickBot="1" x14ac:dyDescent="0.3">
      <c r="A272" s="102" t="s">
        <v>103</v>
      </c>
      <c r="B272" s="101"/>
      <c r="C272" s="100" t="s">
        <v>377</v>
      </c>
      <c r="D272" s="99"/>
      <c r="E272" s="99"/>
      <c r="F272" s="98"/>
      <c r="G272" s="97" t="s">
        <v>376</v>
      </c>
      <c r="H272" s="96" t="s">
        <v>375</v>
      </c>
    </row>
  </sheetData>
  <sheetProtection algorithmName="SHA-512" hashValue="8G2gsm5JUZiZo3tigUE14JM/UrhhyDrcQETuWNMQc66K0+NMJvOCbkHhnQ5xnxQeCYWilr85WS0s90wptp6liA==" saltValue="gY3XGUfkqXm4KPTgbZ6rXA==" spinCount="100000" sheet="1" formatCells="0" formatColumns="0" formatRows="0" insertColumns="0" insertRows="0" insertHyperlinks="0" sort="0" autoFilter="0"/>
  <autoFilter ref="A1:H608" xr:uid="{00000000-0009-0000-0000-000000000000}"/>
  <mergeCells count="284">
    <mergeCell ref="C20:C30"/>
    <mergeCell ref="D20:D30"/>
    <mergeCell ref="E20:E30"/>
    <mergeCell ref="F20:F30"/>
    <mergeCell ref="G18:G19"/>
    <mergeCell ref="H18:H19"/>
    <mergeCell ref="G30:G31"/>
    <mergeCell ref="H30:H31"/>
    <mergeCell ref="B2:B19"/>
    <mergeCell ref="G2:H2"/>
    <mergeCell ref="G5:H5"/>
    <mergeCell ref="G12:H12"/>
    <mergeCell ref="G14:H14"/>
    <mergeCell ref="C2:C18"/>
    <mergeCell ref="D2:D18"/>
    <mergeCell ref="E2:E18"/>
    <mergeCell ref="F2:F18"/>
    <mergeCell ref="C42:F42"/>
    <mergeCell ref="G41:G42"/>
    <mergeCell ref="H41:H42"/>
    <mergeCell ref="C19:F19"/>
    <mergeCell ref="A20:A31"/>
    <mergeCell ref="B20:B31"/>
    <mergeCell ref="G20:H20"/>
    <mergeCell ref="G24:H24"/>
    <mergeCell ref="G27:H27"/>
    <mergeCell ref="A2:A19"/>
    <mergeCell ref="C31:F31"/>
    <mergeCell ref="A32:A42"/>
    <mergeCell ref="B32:B42"/>
    <mergeCell ref="G32:H32"/>
    <mergeCell ref="G34:H34"/>
    <mergeCell ref="G38:H38"/>
    <mergeCell ref="C32:C41"/>
    <mergeCell ref="D32:D41"/>
    <mergeCell ref="E32:E41"/>
    <mergeCell ref="F32:F41"/>
    <mergeCell ref="A43:A60"/>
    <mergeCell ref="B43:B60"/>
    <mergeCell ref="G43:H43"/>
    <mergeCell ref="G50:H50"/>
    <mergeCell ref="G55:H55"/>
    <mergeCell ref="C43:C59"/>
    <mergeCell ref="D43:D59"/>
    <mergeCell ref="H70:H71"/>
    <mergeCell ref="C71:F71"/>
    <mergeCell ref="E43:E59"/>
    <mergeCell ref="F43:F59"/>
    <mergeCell ref="G59:G60"/>
    <mergeCell ref="H59:H60"/>
    <mergeCell ref="C60:F60"/>
    <mergeCell ref="A61:A71"/>
    <mergeCell ref="B61:B71"/>
    <mergeCell ref="G61:H61"/>
    <mergeCell ref="G66:H66"/>
    <mergeCell ref="G68:H68"/>
    <mergeCell ref="C61:C70"/>
    <mergeCell ref="D61:D70"/>
    <mergeCell ref="E61:E70"/>
    <mergeCell ref="F61:F70"/>
    <mergeCell ref="G70:G71"/>
    <mergeCell ref="G97:H97"/>
    <mergeCell ref="G99:H99"/>
    <mergeCell ref="G101:G102"/>
    <mergeCell ref="H101:H102"/>
    <mergeCell ref="D72:D87"/>
    <mergeCell ref="E72:E87"/>
    <mergeCell ref="F72:F87"/>
    <mergeCell ref="G87:G88"/>
    <mergeCell ref="H87:H88"/>
    <mergeCell ref="C88:F88"/>
    <mergeCell ref="A72:A88"/>
    <mergeCell ref="B72:B88"/>
    <mergeCell ref="G72:H72"/>
    <mergeCell ref="G79:H79"/>
    <mergeCell ref="G83:H83"/>
    <mergeCell ref="G85:H85"/>
    <mergeCell ref="C72:C87"/>
    <mergeCell ref="E103:E113"/>
    <mergeCell ref="F103:F113"/>
    <mergeCell ref="C114:F114"/>
    <mergeCell ref="G113:G114"/>
    <mergeCell ref="H113:H114"/>
    <mergeCell ref="A89:A102"/>
    <mergeCell ref="B89:B102"/>
    <mergeCell ref="G89:H89"/>
    <mergeCell ref="C102:F102"/>
    <mergeCell ref="C89:C101"/>
    <mergeCell ref="A103:A114"/>
    <mergeCell ref="B103:B114"/>
    <mergeCell ref="G103:H103"/>
    <mergeCell ref="G109:H109"/>
    <mergeCell ref="G111:H111"/>
    <mergeCell ref="D89:D101"/>
    <mergeCell ref="E89:E101"/>
    <mergeCell ref="F89:F101"/>
    <mergeCell ref="C103:C113"/>
    <mergeCell ref="D103:D113"/>
    <mergeCell ref="H123:H124"/>
    <mergeCell ref="G121:H121"/>
    <mergeCell ref="G119:H119"/>
    <mergeCell ref="G143:G144"/>
    <mergeCell ref="H143:H144"/>
    <mergeCell ref="C144:F144"/>
    <mergeCell ref="C124:F124"/>
    <mergeCell ref="F125:F143"/>
    <mergeCell ref="C115:C123"/>
    <mergeCell ref="D115:D123"/>
    <mergeCell ref="E115:E123"/>
    <mergeCell ref="F115:F123"/>
    <mergeCell ref="G123:G124"/>
    <mergeCell ref="G158:G159"/>
    <mergeCell ref="H158:H159"/>
    <mergeCell ref="A125:A144"/>
    <mergeCell ref="B125:B144"/>
    <mergeCell ref="G125:H125"/>
    <mergeCell ref="G131:H131"/>
    <mergeCell ref="G138:H138"/>
    <mergeCell ref="C125:C143"/>
    <mergeCell ref="D125:D143"/>
    <mergeCell ref="E125:E143"/>
    <mergeCell ref="D145:D158"/>
    <mergeCell ref="E145:E158"/>
    <mergeCell ref="F145:F158"/>
    <mergeCell ref="C160:C170"/>
    <mergeCell ref="D160:D170"/>
    <mergeCell ref="E160:E170"/>
    <mergeCell ref="F160:F170"/>
    <mergeCell ref="B160:B171"/>
    <mergeCell ref="G160:H160"/>
    <mergeCell ref="G163:H163"/>
    <mergeCell ref="G167:H167"/>
    <mergeCell ref="A145:A159"/>
    <mergeCell ref="B145:B159"/>
    <mergeCell ref="G145:H145"/>
    <mergeCell ref="G147:H147"/>
    <mergeCell ref="G153:H153"/>
    <mergeCell ref="C145:C158"/>
    <mergeCell ref="E172:E184"/>
    <mergeCell ref="F172:F184"/>
    <mergeCell ref="C185:F185"/>
    <mergeCell ref="G184:G185"/>
    <mergeCell ref="H184:H185"/>
    <mergeCell ref="A115:A124"/>
    <mergeCell ref="B115:B124"/>
    <mergeCell ref="G115:H115"/>
    <mergeCell ref="C159:F159"/>
    <mergeCell ref="A160:A171"/>
    <mergeCell ref="G170:G171"/>
    <mergeCell ref="H170:H171"/>
    <mergeCell ref="C171:F171"/>
    <mergeCell ref="A172:A185"/>
    <mergeCell ref="B172:B185"/>
    <mergeCell ref="G172:H172"/>
    <mergeCell ref="G176:H176"/>
    <mergeCell ref="G180:H180"/>
    <mergeCell ref="C172:C184"/>
    <mergeCell ref="D172:D184"/>
    <mergeCell ref="A186:A195"/>
    <mergeCell ref="B186:B195"/>
    <mergeCell ref="G186:H186"/>
    <mergeCell ref="C186:C194"/>
    <mergeCell ref="D186:D194"/>
    <mergeCell ref="E186:E194"/>
    <mergeCell ref="F186:F194"/>
    <mergeCell ref="G194:G195"/>
    <mergeCell ref="H194:H195"/>
    <mergeCell ref="C195:F195"/>
    <mergeCell ref="A196:A199"/>
    <mergeCell ref="B196:B199"/>
    <mergeCell ref="G196:H196"/>
    <mergeCell ref="C196:C198"/>
    <mergeCell ref="D196:D198"/>
    <mergeCell ref="E196:E198"/>
    <mergeCell ref="F196:F198"/>
    <mergeCell ref="G198:G199"/>
    <mergeCell ref="H198:H199"/>
    <mergeCell ref="C199:F199"/>
    <mergeCell ref="F210:F217"/>
    <mergeCell ref="G208:G209"/>
    <mergeCell ref="H208:H209"/>
    <mergeCell ref="G217:G218"/>
    <mergeCell ref="H217:H218"/>
    <mergeCell ref="C218:F218"/>
    <mergeCell ref="C209:F209"/>
    <mergeCell ref="A200:A209"/>
    <mergeCell ref="B200:B209"/>
    <mergeCell ref="G200:H200"/>
    <mergeCell ref="G203:H203"/>
    <mergeCell ref="G205:H205"/>
    <mergeCell ref="C200:C208"/>
    <mergeCell ref="D200:D208"/>
    <mergeCell ref="E200:E208"/>
    <mergeCell ref="F200:F208"/>
    <mergeCell ref="G227:G228"/>
    <mergeCell ref="H227:H228"/>
    <mergeCell ref="A210:A218"/>
    <mergeCell ref="B210:B218"/>
    <mergeCell ref="G210:H210"/>
    <mergeCell ref="G212:H212"/>
    <mergeCell ref="G214:H214"/>
    <mergeCell ref="C210:C217"/>
    <mergeCell ref="D210:D217"/>
    <mergeCell ref="E210:E217"/>
    <mergeCell ref="A219:A228"/>
    <mergeCell ref="B219:B228"/>
    <mergeCell ref="G219:H219"/>
    <mergeCell ref="G222:H222"/>
    <mergeCell ref="G224:H224"/>
    <mergeCell ref="C219:C227"/>
    <mergeCell ref="D219:D227"/>
    <mergeCell ref="E219:E227"/>
    <mergeCell ref="F219:F227"/>
    <mergeCell ref="C228:F228"/>
    <mergeCell ref="G237:G238"/>
    <mergeCell ref="H237:H238"/>
    <mergeCell ref="G242:G243"/>
    <mergeCell ref="H242:H243"/>
    <mergeCell ref="C243:F243"/>
    <mergeCell ref="C238:F238"/>
    <mergeCell ref="E239:E242"/>
    <mergeCell ref="F239:F242"/>
    <mergeCell ref="A229:A238"/>
    <mergeCell ref="B229:B238"/>
    <mergeCell ref="G229:H229"/>
    <mergeCell ref="G235:H235"/>
    <mergeCell ref="C229:C237"/>
    <mergeCell ref="D229:D237"/>
    <mergeCell ref="E229:E237"/>
    <mergeCell ref="F229:F237"/>
    <mergeCell ref="A251:A260"/>
    <mergeCell ref="B251:B260"/>
    <mergeCell ref="G251:H251"/>
    <mergeCell ref="G255:H255"/>
    <mergeCell ref="G257:H257"/>
    <mergeCell ref="A239:A243"/>
    <mergeCell ref="B239:B243"/>
    <mergeCell ref="G239:H239"/>
    <mergeCell ref="C239:C242"/>
    <mergeCell ref="D239:D242"/>
    <mergeCell ref="C251:C259"/>
    <mergeCell ref="D251:D259"/>
    <mergeCell ref="E251:E259"/>
    <mergeCell ref="F251:F259"/>
    <mergeCell ref="G249:G250"/>
    <mergeCell ref="H249:H250"/>
    <mergeCell ref="C250:F250"/>
    <mergeCell ref="G259:G260"/>
    <mergeCell ref="H259:H260"/>
    <mergeCell ref="C260:F260"/>
    <mergeCell ref="A244:A250"/>
    <mergeCell ref="B244:B250"/>
    <mergeCell ref="G244:H244"/>
    <mergeCell ref="G247:H247"/>
    <mergeCell ref="C244:C249"/>
    <mergeCell ref="D244:D249"/>
    <mergeCell ref="E244:E249"/>
    <mergeCell ref="F244:F249"/>
    <mergeCell ref="A261:A265"/>
    <mergeCell ref="B261:B265"/>
    <mergeCell ref="G261:H261"/>
    <mergeCell ref="C261:C264"/>
    <mergeCell ref="D261:D264"/>
    <mergeCell ref="E261:E264"/>
    <mergeCell ref="F261:F264"/>
    <mergeCell ref="C265:F265"/>
    <mergeCell ref="G264:G265"/>
    <mergeCell ref="H264:H265"/>
    <mergeCell ref="G268:G269"/>
    <mergeCell ref="H268:H269"/>
    <mergeCell ref="C269:F269"/>
    <mergeCell ref="G266:H266"/>
    <mergeCell ref="C271:F271"/>
    <mergeCell ref="C272:F272"/>
    <mergeCell ref="A270:E270"/>
    <mergeCell ref="F270:H270"/>
    <mergeCell ref="A271:B271"/>
    <mergeCell ref="A272:B272"/>
    <mergeCell ref="A266:A269"/>
    <mergeCell ref="B266:B269"/>
    <mergeCell ref="C266:C268"/>
    <mergeCell ref="D266:D268"/>
    <mergeCell ref="E266:E268"/>
    <mergeCell ref="F266:F268"/>
  </mergeCells>
  <printOptions horizontalCentered="1"/>
  <pageMargins left="0" right="0" top="0" bottom="0" header="0" footer="0"/>
  <pageSetup paperSize="9" scale="42" orientation="portrait" r:id="rId1"/>
  <rowBreaks count="23" manualBreakCount="23">
    <brk id="19" max="16383" man="1"/>
    <brk id="31" max="16383" man="1"/>
    <brk id="42" max="16383" man="1"/>
    <brk id="60" max="16383" man="1"/>
    <brk id="71" max="16383" man="1"/>
    <brk id="88" max="16383" man="1"/>
    <brk id="102" max="16383" man="1"/>
    <brk id="114" max="16383" man="1"/>
    <brk id="124" max="16383" man="1"/>
    <brk id="144" max="16383" man="1"/>
    <brk id="159" max="16383" man="1"/>
    <brk id="171" max="16383" man="1"/>
    <brk id="185" max="16383" man="1"/>
    <brk id="195" max="16383" man="1"/>
    <brk id="203" max="16383" man="1"/>
    <brk id="212" max="16383" man="1"/>
    <brk id="221" max="16383" man="1"/>
    <brk id="233" max="16383" man="1"/>
    <brk id="242" max="16383" man="1"/>
    <brk id="246" max="16383" man="1"/>
    <brk id="253" max="16383" man="1"/>
    <brk id="264" max="16383" man="1"/>
    <brk id="2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72"/>
  <sheetViews>
    <sheetView zoomScale="80" zoomScaleNormal="80" workbookViewId="0">
      <selection activeCell="G11" sqref="G11"/>
    </sheetView>
  </sheetViews>
  <sheetFormatPr defaultColWidth="12.5703125" defaultRowHeight="15" customHeight="1" x14ac:dyDescent="0.25"/>
  <cols>
    <col min="1" max="1" width="11.28515625" customWidth="1"/>
    <col min="2" max="2" width="23.28515625" customWidth="1"/>
    <col min="3" max="3" width="46.42578125" customWidth="1"/>
    <col min="4" max="4" width="34.42578125" customWidth="1"/>
    <col min="5" max="5" width="33.28515625" customWidth="1"/>
    <col min="6" max="6" width="74" customWidth="1"/>
    <col min="7" max="7" width="48.5703125" customWidth="1"/>
    <col min="8" max="8" width="23.28515625" customWidth="1"/>
    <col min="9" max="9" width="70.140625" customWidth="1"/>
    <col min="10" max="26" width="5.7109375" customWidth="1"/>
  </cols>
  <sheetData>
    <row r="1" spans="1:26" ht="32.25" thickBot="1" x14ac:dyDescent="0.3">
      <c r="A1" s="9" t="s">
        <v>0</v>
      </c>
      <c r="B1" s="10" t="s">
        <v>1</v>
      </c>
      <c r="C1" s="11" t="s">
        <v>2</v>
      </c>
      <c r="D1" s="12" t="s">
        <v>3</v>
      </c>
      <c r="E1" s="12" t="s">
        <v>4</v>
      </c>
      <c r="F1" s="12" t="s">
        <v>5</v>
      </c>
      <c r="G1" s="13" t="s">
        <v>6</v>
      </c>
      <c r="H1" s="14" t="s">
        <v>7</v>
      </c>
      <c r="I1" s="1"/>
      <c r="J1" s="1"/>
      <c r="K1" s="1"/>
      <c r="L1" s="1"/>
      <c r="M1" s="1"/>
      <c r="N1" s="1"/>
      <c r="O1" s="1"/>
      <c r="P1" s="1"/>
      <c r="Q1" s="1"/>
      <c r="R1" s="1"/>
      <c r="S1" s="1"/>
      <c r="T1" s="1"/>
      <c r="U1" s="1"/>
      <c r="V1" s="1"/>
      <c r="W1" s="1"/>
      <c r="X1" s="1"/>
      <c r="Y1" s="1"/>
      <c r="Z1" s="1"/>
    </row>
    <row r="2" spans="1:26" ht="19.5" x14ac:dyDescent="0.3">
      <c r="A2" s="15">
        <v>1</v>
      </c>
      <c r="B2" s="16" t="s">
        <v>8</v>
      </c>
      <c r="C2" s="17" t="s">
        <v>9</v>
      </c>
      <c r="D2" s="17" t="s">
        <v>10</v>
      </c>
      <c r="E2" s="17" t="s">
        <v>11</v>
      </c>
      <c r="F2" s="17" t="s">
        <v>12</v>
      </c>
      <c r="G2" s="18" t="s">
        <v>13</v>
      </c>
      <c r="H2" s="19"/>
      <c r="I2" s="2"/>
      <c r="J2" s="2"/>
      <c r="K2" s="2"/>
      <c r="L2" s="2"/>
      <c r="M2" s="2"/>
      <c r="N2" s="2"/>
      <c r="O2" s="2"/>
      <c r="P2" s="2"/>
      <c r="Q2" s="2"/>
      <c r="R2" s="2"/>
      <c r="S2" s="2"/>
      <c r="T2" s="2"/>
      <c r="U2" s="2"/>
      <c r="V2" s="2"/>
      <c r="W2" s="2"/>
      <c r="X2" s="2"/>
      <c r="Y2" s="2"/>
      <c r="Z2" s="2"/>
    </row>
    <row r="3" spans="1:26" ht="48" thickBot="1" x14ac:dyDescent="0.3">
      <c r="A3" s="20"/>
      <c r="B3" s="21"/>
      <c r="C3" s="21"/>
      <c r="D3" s="21"/>
      <c r="E3" s="21"/>
      <c r="F3" s="21"/>
      <c r="G3" s="22" t="s">
        <v>14</v>
      </c>
      <c r="H3" s="23">
        <v>60</v>
      </c>
      <c r="I3" s="2"/>
      <c r="J3" s="2"/>
      <c r="K3" s="2"/>
      <c r="L3" s="2"/>
      <c r="M3" s="2"/>
      <c r="N3" s="2"/>
      <c r="O3" s="2"/>
      <c r="P3" s="2"/>
      <c r="Q3" s="2"/>
      <c r="R3" s="2"/>
      <c r="S3" s="2"/>
      <c r="T3" s="2"/>
      <c r="U3" s="2"/>
      <c r="V3" s="2"/>
      <c r="W3" s="2"/>
      <c r="X3" s="2"/>
      <c r="Y3" s="2"/>
      <c r="Z3" s="2"/>
    </row>
    <row r="4" spans="1:26" ht="19.5" x14ac:dyDescent="0.3">
      <c r="A4" s="20"/>
      <c r="B4" s="21"/>
      <c r="C4" s="21"/>
      <c r="D4" s="21"/>
      <c r="E4" s="21"/>
      <c r="F4" s="21"/>
      <c r="G4" s="18" t="s">
        <v>15</v>
      </c>
      <c r="H4" s="19"/>
      <c r="I4" s="2"/>
      <c r="J4" s="2"/>
      <c r="K4" s="2"/>
      <c r="L4" s="2"/>
      <c r="M4" s="2"/>
      <c r="N4" s="2"/>
      <c r="O4" s="2"/>
      <c r="P4" s="2"/>
      <c r="Q4" s="2"/>
      <c r="R4" s="2"/>
      <c r="S4" s="2"/>
      <c r="T4" s="2"/>
      <c r="U4" s="2"/>
      <c r="V4" s="2"/>
      <c r="W4" s="2"/>
      <c r="X4" s="2"/>
      <c r="Y4" s="2"/>
      <c r="Z4" s="2"/>
    </row>
    <row r="5" spans="1:26" ht="31.5" x14ac:dyDescent="0.25">
      <c r="A5" s="20"/>
      <c r="B5" s="21"/>
      <c r="C5" s="21"/>
      <c r="D5" s="21"/>
      <c r="E5" s="21"/>
      <c r="F5" s="21"/>
      <c r="G5" s="22" t="s">
        <v>16</v>
      </c>
      <c r="H5" s="23">
        <v>60</v>
      </c>
      <c r="I5" s="3"/>
      <c r="J5" s="2"/>
      <c r="K5" s="2"/>
      <c r="L5" s="2"/>
      <c r="M5" s="2"/>
      <c r="N5" s="2"/>
      <c r="O5" s="2"/>
      <c r="P5" s="2"/>
      <c r="Q5" s="2"/>
      <c r="R5" s="2"/>
      <c r="S5" s="2"/>
      <c r="T5" s="2"/>
      <c r="U5" s="2"/>
      <c r="V5" s="2"/>
      <c r="W5" s="2"/>
      <c r="X5" s="2"/>
      <c r="Y5" s="2"/>
      <c r="Z5" s="2"/>
    </row>
    <row r="6" spans="1:26" ht="20.25" thickBot="1" x14ac:dyDescent="0.3">
      <c r="A6" s="20"/>
      <c r="B6" s="21"/>
      <c r="C6" s="24"/>
      <c r="D6" s="24"/>
      <c r="E6" s="24"/>
      <c r="F6" s="24"/>
      <c r="G6" s="25" t="s">
        <v>17</v>
      </c>
      <c r="H6" s="26">
        <f>SUM(H3,H5)</f>
        <v>120</v>
      </c>
      <c r="I6" s="2"/>
      <c r="J6" s="2"/>
      <c r="K6" s="2"/>
      <c r="L6" s="2"/>
      <c r="M6" s="2"/>
      <c r="N6" s="2"/>
      <c r="O6" s="2"/>
      <c r="P6" s="2"/>
      <c r="Q6" s="2"/>
      <c r="R6" s="2"/>
      <c r="S6" s="2"/>
      <c r="T6" s="2"/>
      <c r="U6" s="2"/>
      <c r="V6" s="2"/>
      <c r="W6" s="2"/>
      <c r="X6" s="2"/>
      <c r="Y6" s="2"/>
      <c r="Z6" s="2"/>
    </row>
    <row r="7" spans="1:26" ht="150" customHeight="1" thickBot="1" x14ac:dyDescent="0.35">
      <c r="A7" s="27"/>
      <c r="B7" s="24"/>
      <c r="C7" s="28" t="s">
        <v>110</v>
      </c>
      <c r="D7" s="29"/>
      <c r="E7" s="29"/>
      <c r="F7" s="30"/>
      <c r="G7" s="31"/>
      <c r="H7" s="32"/>
      <c r="I7" s="2"/>
      <c r="J7" s="2"/>
      <c r="K7" s="2"/>
      <c r="L7" s="2"/>
      <c r="M7" s="2"/>
      <c r="N7" s="2"/>
      <c r="O7" s="2"/>
      <c r="P7" s="2"/>
      <c r="Q7" s="2"/>
      <c r="R7" s="2"/>
      <c r="S7" s="2"/>
      <c r="T7" s="2"/>
      <c r="U7" s="2"/>
      <c r="V7" s="2"/>
      <c r="W7" s="2"/>
      <c r="X7" s="2"/>
      <c r="Y7" s="2"/>
      <c r="Z7" s="2"/>
    </row>
    <row r="8" spans="1:26" ht="19.5" x14ac:dyDescent="0.3">
      <c r="A8" s="15">
        <v>2</v>
      </c>
      <c r="B8" s="16" t="s">
        <v>18</v>
      </c>
      <c r="C8" s="17" t="s">
        <v>19</v>
      </c>
      <c r="D8" s="17" t="s">
        <v>20</v>
      </c>
      <c r="E8" s="17" t="s">
        <v>21</v>
      </c>
      <c r="F8" s="17" t="s">
        <v>22</v>
      </c>
      <c r="G8" s="18" t="s">
        <v>13</v>
      </c>
      <c r="H8" s="19"/>
      <c r="I8" s="2"/>
      <c r="J8" s="2"/>
      <c r="K8" s="2"/>
      <c r="L8" s="2"/>
      <c r="M8" s="2"/>
      <c r="N8" s="2"/>
      <c r="O8" s="2"/>
      <c r="P8" s="2"/>
      <c r="Q8" s="2"/>
      <c r="R8" s="2"/>
      <c r="S8" s="2"/>
      <c r="T8" s="2"/>
      <c r="U8" s="2"/>
      <c r="V8" s="2"/>
      <c r="W8" s="2"/>
      <c r="X8" s="2"/>
      <c r="Y8" s="2"/>
      <c r="Z8" s="2"/>
    </row>
    <row r="9" spans="1:26" ht="20.25" thickBot="1" x14ac:dyDescent="0.3">
      <c r="A9" s="20"/>
      <c r="B9" s="21"/>
      <c r="C9" s="21"/>
      <c r="D9" s="21"/>
      <c r="E9" s="21"/>
      <c r="F9" s="21"/>
      <c r="G9" s="22" t="s">
        <v>23</v>
      </c>
      <c r="H9" s="23">
        <v>20</v>
      </c>
      <c r="I9" s="3"/>
      <c r="J9" s="2"/>
      <c r="K9" s="2"/>
      <c r="L9" s="2"/>
      <c r="M9" s="2"/>
      <c r="N9" s="2"/>
      <c r="O9" s="2"/>
      <c r="P9" s="2"/>
      <c r="Q9" s="2"/>
      <c r="R9" s="2"/>
      <c r="S9" s="2"/>
      <c r="T9" s="2"/>
      <c r="U9" s="2"/>
      <c r="V9" s="2"/>
      <c r="W9" s="2"/>
      <c r="X9" s="2"/>
      <c r="Y9" s="2"/>
      <c r="Z9" s="2"/>
    </row>
    <row r="10" spans="1:26" ht="19.5" x14ac:dyDescent="0.3">
      <c r="A10" s="20"/>
      <c r="B10" s="21"/>
      <c r="C10" s="21"/>
      <c r="D10" s="21"/>
      <c r="E10" s="21"/>
      <c r="F10" s="21"/>
      <c r="G10" s="18" t="s">
        <v>15</v>
      </c>
      <c r="H10" s="19"/>
      <c r="I10" s="2"/>
      <c r="J10" s="2"/>
      <c r="K10" s="2"/>
      <c r="L10" s="2"/>
      <c r="M10" s="2"/>
      <c r="N10" s="2"/>
      <c r="O10" s="2"/>
      <c r="P10" s="2"/>
      <c r="Q10" s="2"/>
      <c r="R10" s="2"/>
      <c r="S10" s="2"/>
      <c r="T10" s="2"/>
      <c r="U10" s="2"/>
      <c r="V10" s="2"/>
      <c r="W10" s="2"/>
      <c r="X10" s="2"/>
      <c r="Y10" s="2"/>
      <c r="Z10" s="2"/>
    </row>
    <row r="11" spans="1:26" ht="31.5" x14ac:dyDescent="0.25">
      <c r="A11" s="20"/>
      <c r="B11" s="21"/>
      <c r="C11" s="21"/>
      <c r="D11" s="21"/>
      <c r="E11" s="21"/>
      <c r="F11" s="21"/>
      <c r="G11" s="22" t="s">
        <v>16</v>
      </c>
      <c r="H11" s="23">
        <v>20</v>
      </c>
      <c r="I11" s="3"/>
      <c r="J11" s="2"/>
      <c r="K11" s="2"/>
      <c r="L11" s="2"/>
      <c r="M11" s="2"/>
      <c r="N11" s="2"/>
      <c r="O11" s="2"/>
      <c r="P11" s="2"/>
      <c r="Q11" s="2"/>
      <c r="R11" s="2"/>
      <c r="S11" s="2"/>
      <c r="T11" s="2"/>
      <c r="U11" s="2"/>
      <c r="V11" s="2"/>
      <c r="W11" s="2"/>
      <c r="X11" s="2"/>
      <c r="Y11" s="2"/>
      <c r="Z11" s="2"/>
    </row>
    <row r="12" spans="1:26" ht="20.25" thickBot="1" x14ac:dyDescent="0.3">
      <c r="A12" s="20"/>
      <c r="B12" s="21"/>
      <c r="C12" s="24"/>
      <c r="D12" s="24"/>
      <c r="E12" s="24"/>
      <c r="F12" s="24"/>
      <c r="G12" s="25" t="s">
        <v>17</v>
      </c>
      <c r="H12" s="26">
        <f>SUM(H9,H11)</f>
        <v>40</v>
      </c>
      <c r="I12" s="2"/>
      <c r="J12" s="2"/>
      <c r="K12" s="2"/>
      <c r="L12" s="2"/>
      <c r="M12" s="2"/>
      <c r="N12" s="2"/>
      <c r="O12" s="2"/>
      <c r="P12" s="2"/>
      <c r="Q12" s="2"/>
      <c r="R12" s="2"/>
      <c r="S12" s="2"/>
      <c r="T12" s="2"/>
      <c r="U12" s="2"/>
      <c r="V12" s="2"/>
      <c r="W12" s="2"/>
      <c r="X12" s="2"/>
      <c r="Y12" s="2"/>
      <c r="Z12" s="2"/>
    </row>
    <row r="13" spans="1:26" ht="150" customHeight="1" thickBot="1" x14ac:dyDescent="0.35">
      <c r="A13" s="27"/>
      <c r="B13" s="24"/>
      <c r="C13" s="28" t="s">
        <v>111</v>
      </c>
      <c r="D13" s="29"/>
      <c r="E13" s="29"/>
      <c r="F13" s="30"/>
      <c r="G13" s="31"/>
      <c r="H13" s="32"/>
      <c r="I13" s="2"/>
      <c r="J13" s="2"/>
      <c r="K13" s="2"/>
      <c r="L13" s="2"/>
      <c r="M13" s="2"/>
      <c r="N13" s="2"/>
      <c r="O13" s="2"/>
      <c r="P13" s="2"/>
      <c r="Q13" s="2"/>
      <c r="R13" s="2"/>
      <c r="S13" s="2"/>
      <c r="T13" s="2"/>
      <c r="U13" s="2"/>
      <c r="V13" s="2"/>
      <c r="W13" s="2"/>
      <c r="X13" s="2"/>
      <c r="Y13" s="2"/>
      <c r="Z13" s="2"/>
    </row>
    <row r="14" spans="1:26" ht="19.5" x14ac:dyDescent="0.3">
      <c r="A14" s="15">
        <v>3</v>
      </c>
      <c r="B14" s="16" t="s">
        <v>24</v>
      </c>
      <c r="C14" s="17" t="s">
        <v>25</v>
      </c>
      <c r="D14" s="17" t="s">
        <v>26</v>
      </c>
      <c r="E14" s="17" t="s">
        <v>21</v>
      </c>
      <c r="F14" s="17" t="s">
        <v>27</v>
      </c>
      <c r="G14" s="18" t="s">
        <v>13</v>
      </c>
      <c r="H14" s="19"/>
      <c r="I14" s="2"/>
      <c r="J14" s="2"/>
      <c r="K14" s="2"/>
      <c r="L14" s="2"/>
      <c r="M14" s="2"/>
      <c r="N14" s="2"/>
      <c r="O14" s="2"/>
      <c r="P14" s="2"/>
      <c r="Q14" s="2"/>
      <c r="R14" s="2"/>
      <c r="S14" s="2"/>
      <c r="T14" s="2"/>
      <c r="U14" s="2"/>
      <c r="V14" s="2"/>
      <c r="W14" s="2"/>
      <c r="X14" s="2"/>
      <c r="Y14" s="2"/>
      <c r="Z14" s="2"/>
    </row>
    <row r="15" spans="1:26" ht="19.5" x14ac:dyDescent="0.25">
      <c r="A15" s="20"/>
      <c r="B15" s="21"/>
      <c r="C15" s="21"/>
      <c r="D15" s="21"/>
      <c r="E15" s="21"/>
      <c r="F15" s="21"/>
      <c r="G15" s="22" t="s">
        <v>23</v>
      </c>
      <c r="H15" s="23">
        <v>20</v>
      </c>
      <c r="I15" s="3"/>
      <c r="J15" s="2"/>
      <c r="K15" s="2"/>
      <c r="L15" s="2"/>
      <c r="M15" s="2"/>
      <c r="N15" s="2"/>
      <c r="O15" s="2"/>
      <c r="P15" s="2"/>
      <c r="Q15" s="2"/>
      <c r="R15" s="2"/>
      <c r="S15" s="2"/>
      <c r="T15" s="2"/>
      <c r="U15" s="2"/>
      <c r="V15" s="2"/>
      <c r="W15" s="2"/>
      <c r="X15" s="2"/>
      <c r="Y15" s="2"/>
      <c r="Z15" s="2"/>
    </row>
    <row r="16" spans="1:26" ht="32.25" thickBot="1" x14ac:dyDescent="0.3">
      <c r="A16" s="20"/>
      <c r="B16" s="21"/>
      <c r="C16" s="21"/>
      <c r="D16" s="21"/>
      <c r="E16" s="21"/>
      <c r="F16" s="21"/>
      <c r="G16" s="22" t="s">
        <v>28</v>
      </c>
      <c r="H16" s="23">
        <v>20</v>
      </c>
      <c r="I16" s="3"/>
      <c r="J16" s="2"/>
      <c r="K16" s="2"/>
      <c r="L16" s="2"/>
      <c r="M16" s="2"/>
      <c r="N16" s="2"/>
      <c r="O16" s="2"/>
      <c r="P16" s="2"/>
      <c r="Q16" s="2"/>
      <c r="R16" s="2"/>
      <c r="S16" s="2"/>
      <c r="T16" s="2"/>
      <c r="U16" s="2"/>
      <c r="V16" s="2"/>
      <c r="W16" s="2"/>
      <c r="X16" s="2"/>
      <c r="Y16" s="2"/>
      <c r="Z16" s="2"/>
    </row>
    <row r="17" spans="1:26" ht="19.5" x14ac:dyDescent="0.3">
      <c r="A17" s="20"/>
      <c r="B17" s="21"/>
      <c r="C17" s="21"/>
      <c r="D17" s="21"/>
      <c r="E17" s="21"/>
      <c r="F17" s="21"/>
      <c r="G17" s="18" t="s">
        <v>15</v>
      </c>
      <c r="H17" s="19"/>
      <c r="I17" s="2"/>
      <c r="J17" s="2"/>
      <c r="K17" s="2"/>
      <c r="L17" s="2"/>
      <c r="M17" s="2"/>
      <c r="N17" s="2"/>
      <c r="O17" s="2"/>
      <c r="P17" s="2"/>
      <c r="Q17" s="2"/>
      <c r="R17" s="2"/>
      <c r="S17" s="2"/>
      <c r="T17" s="2"/>
      <c r="U17" s="2"/>
      <c r="V17" s="2"/>
      <c r="W17" s="2"/>
      <c r="X17" s="2"/>
      <c r="Y17" s="2"/>
      <c r="Z17" s="2"/>
    </row>
    <row r="18" spans="1:26" ht="31.5" x14ac:dyDescent="0.25">
      <c r="A18" s="20"/>
      <c r="B18" s="21"/>
      <c r="C18" s="21"/>
      <c r="D18" s="21"/>
      <c r="E18" s="21"/>
      <c r="F18" s="21"/>
      <c r="G18" s="22" t="s">
        <v>29</v>
      </c>
      <c r="H18" s="23">
        <v>20</v>
      </c>
      <c r="I18" s="3"/>
      <c r="J18" s="2"/>
      <c r="K18" s="2"/>
      <c r="L18" s="2"/>
      <c r="M18" s="2"/>
      <c r="N18" s="2"/>
      <c r="O18" s="2"/>
      <c r="P18" s="2"/>
      <c r="Q18" s="2"/>
      <c r="R18" s="2"/>
      <c r="S18" s="2"/>
      <c r="T18" s="2"/>
      <c r="U18" s="2"/>
      <c r="V18" s="2"/>
      <c r="W18" s="2"/>
      <c r="X18" s="2"/>
      <c r="Y18" s="2"/>
      <c r="Z18" s="2"/>
    </row>
    <row r="19" spans="1:26" ht="19.5" x14ac:dyDescent="0.25">
      <c r="A19" s="20"/>
      <c r="B19" s="21"/>
      <c r="C19" s="21"/>
      <c r="D19" s="21"/>
      <c r="E19" s="21"/>
      <c r="F19" s="21"/>
      <c r="G19" s="22" t="s">
        <v>30</v>
      </c>
      <c r="H19" s="23">
        <v>20</v>
      </c>
      <c r="I19" s="3"/>
      <c r="J19" s="2"/>
      <c r="K19" s="2"/>
      <c r="L19" s="2"/>
      <c r="M19" s="2"/>
      <c r="N19" s="2"/>
      <c r="O19" s="2"/>
      <c r="P19" s="2"/>
      <c r="Q19" s="2"/>
      <c r="R19" s="2"/>
      <c r="S19" s="2"/>
      <c r="T19" s="2"/>
      <c r="U19" s="2"/>
      <c r="V19" s="2"/>
      <c r="W19" s="2"/>
      <c r="X19" s="2"/>
      <c r="Y19" s="2"/>
      <c r="Z19" s="2"/>
    </row>
    <row r="20" spans="1:26" ht="20.25" thickBot="1" x14ac:dyDescent="0.3">
      <c r="A20" s="20"/>
      <c r="B20" s="21"/>
      <c r="C20" s="24"/>
      <c r="D20" s="24"/>
      <c r="E20" s="24"/>
      <c r="F20" s="24"/>
      <c r="G20" s="25" t="s">
        <v>17</v>
      </c>
      <c r="H20" s="26">
        <f>SUM(H15:H16,H18:H19,)</f>
        <v>80</v>
      </c>
      <c r="I20" s="2"/>
      <c r="J20" s="2"/>
      <c r="K20" s="2"/>
      <c r="L20" s="2"/>
      <c r="M20" s="2"/>
      <c r="N20" s="2"/>
      <c r="O20" s="2"/>
      <c r="P20" s="2"/>
      <c r="Q20" s="2"/>
      <c r="R20" s="2"/>
      <c r="S20" s="2"/>
      <c r="T20" s="2"/>
      <c r="U20" s="2"/>
      <c r="V20" s="2"/>
      <c r="W20" s="2"/>
      <c r="X20" s="2"/>
      <c r="Y20" s="2"/>
      <c r="Z20" s="2"/>
    </row>
    <row r="21" spans="1:26" ht="150" customHeight="1" thickBot="1" x14ac:dyDescent="0.35">
      <c r="A21" s="27"/>
      <c r="B21" s="24"/>
      <c r="C21" s="28" t="s">
        <v>112</v>
      </c>
      <c r="D21" s="29"/>
      <c r="E21" s="29"/>
      <c r="F21" s="30"/>
      <c r="G21" s="31"/>
      <c r="H21" s="32"/>
      <c r="I21" s="2"/>
      <c r="J21" s="2"/>
      <c r="K21" s="2"/>
      <c r="L21" s="2"/>
      <c r="M21" s="2"/>
      <c r="N21" s="2"/>
      <c r="O21" s="2"/>
      <c r="P21" s="2"/>
      <c r="Q21" s="2"/>
      <c r="R21" s="2"/>
      <c r="S21" s="2"/>
      <c r="T21" s="2"/>
      <c r="U21" s="2"/>
      <c r="V21" s="2"/>
      <c r="W21" s="2"/>
      <c r="X21" s="2"/>
      <c r="Y21" s="2"/>
      <c r="Z21" s="2"/>
    </row>
    <row r="22" spans="1:26" ht="15.75" customHeight="1" x14ac:dyDescent="0.3">
      <c r="A22" s="15">
        <v>4</v>
      </c>
      <c r="B22" s="16" t="s">
        <v>24</v>
      </c>
      <c r="C22" s="17" t="s">
        <v>31</v>
      </c>
      <c r="D22" s="17" t="s">
        <v>26</v>
      </c>
      <c r="E22" s="17" t="s">
        <v>21</v>
      </c>
      <c r="F22" s="17" t="s">
        <v>32</v>
      </c>
      <c r="G22" s="18" t="s">
        <v>13</v>
      </c>
      <c r="H22" s="19"/>
      <c r="I22" s="2"/>
      <c r="J22" s="2"/>
      <c r="K22" s="2"/>
      <c r="L22" s="2"/>
      <c r="M22" s="2"/>
      <c r="N22" s="2"/>
      <c r="O22" s="2"/>
      <c r="P22" s="2"/>
      <c r="Q22" s="2"/>
      <c r="R22" s="2"/>
      <c r="S22" s="2"/>
      <c r="T22" s="2"/>
      <c r="U22" s="2"/>
      <c r="V22" s="2"/>
      <c r="W22" s="2"/>
      <c r="X22" s="2"/>
      <c r="Y22" s="2"/>
      <c r="Z22" s="2"/>
    </row>
    <row r="23" spans="1:26" ht="19.5" x14ac:dyDescent="0.25">
      <c r="A23" s="20"/>
      <c r="B23" s="21"/>
      <c r="C23" s="21"/>
      <c r="D23" s="21"/>
      <c r="E23" s="21"/>
      <c r="F23" s="21"/>
      <c r="G23" s="22" t="s">
        <v>23</v>
      </c>
      <c r="H23" s="23">
        <v>20</v>
      </c>
      <c r="I23" s="3"/>
      <c r="J23" s="2"/>
      <c r="K23" s="2"/>
      <c r="L23" s="2"/>
      <c r="M23" s="2"/>
      <c r="N23" s="2"/>
      <c r="O23" s="2"/>
      <c r="P23" s="2"/>
      <c r="Q23" s="2"/>
      <c r="R23" s="2"/>
      <c r="S23" s="2"/>
      <c r="T23" s="2"/>
      <c r="U23" s="2"/>
      <c r="V23" s="2"/>
      <c r="W23" s="2"/>
      <c r="X23" s="2"/>
      <c r="Y23" s="2"/>
      <c r="Z23" s="2"/>
    </row>
    <row r="24" spans="1:26" ht="32.25" thickBot="1" x14ac:dyDescent="0.3">
      <c r="A24" s="20"/>
      <c r="B24" s="21"/>
      <c r="C24" s="21"/>
      <c r="D24" s="21"/>
      <c r="E24" s="21"/>
      <c r="F24" s="21"/>
      <c r="G24" s="22" t="s">
        <v>28</v>
      </c>
      <c r="H24" s="23">
        <v>20</v>
      </c>
      <c r="I24" s="3"/>
      <c r="J24" s="2"/>
      <c r="K24" s="2"/>
      <c r="L24" s="2"/>
      <c r="M24" s="2"/>
      <c r="N24" s="2"/>
      <c r="O24" s="2"/>
      <c r="P24" s="2"/>
      <c r="Q24" s="2"/>
      <c r="R24" s="2"/>
      <c r="S24" s="2"/>
      <c r="T24" s="2"/>
      <c r="U24" s="2"/>
      <c r="V24" s="2"/>
      <c r="W24" s="2"/>
      <c r="X24" s="2"/>
      <c r="Y24" s="2"/>
      <c r="Z24" s="2"/>
    </row>
    <row r="25" spans="1:26" ht="19.5" x14ac:dyDescent="0.3">
      <c r="A25" s="20"/>
      <c r="B25" s="21"/>
      <c r="C25" s="21"/>
      <c r="D25" s="21"/>
      <c r="E25" s="21"/>
      <c r="F25" s="21"/>
      <c r="G25" s="18" t="s">
        <v>15</v>
      </c>
      <c r="H25" s="19"/>
      <c r="I25" s="2"/>
      <c r="J25" s="2"/>
      <c r="K25" s="2"/>
      <c r="L25" s="2"/>
      <c r="M25" s="2"/>
      <c r="N25" s="2"/>
      <c r="O25" s="2"/>
      <c r="P25" s="2"/>
      <c r="Q25" s="2"/>
      <c r="R25" s="2"/>
      <c r="S25" s="2"/>
      <c r="T25" s="2"/>
      <c r="U25" s="2"/>
      <c r="V25" s="2"/>
      <c r="W25" s="2"/>
      <c r="X25" s="2"/>
      <c r="Y25" s="2"/>
      <c r="Z25" s="2"/>
    </row>
    <row r="26" spans="1:26" ht="31.5" x14ac:dyDescent="0.25">
      <c r="A26" s="20"/>
      <c r="B26" s="21"/>
      <c r="C26" s="21"/>
      <c r="D26" s="21"/>
      <c r="E26" s="21"/>
      <c r="F26" s="21"/>
      <c r="G26" s="22" t="s">
        <v>29</v>
      </c>
      <c r="H26" s="23">
        <v>20</v>
      </c>
      <c r="I26" s="3"/>
      <c r="J26" s="2"/>
      <c r="K26" s="2"/>
      <c r="L26" s="2"/>
      <c r="M26" s="2"/>
      <c r="N26" s="2"/>
      <c r="O26" s="2"/>
      <c r="P26" s="2"/>
      <c r="Q26" s="2"/>
      <c r="R26" s="2"/>
      <c r="S26" s="2"/>
      <c r="T26" s="2"/>
      <c r="U26" s="2"/>
      <c r="V26" s="2"/>
      <c r="W26" s="2"/>
      <c r="X26" s="2"/>
      <c r="Y26" s="2"/>
      <c r="Z26" s="2"/>
    </row>
    <row r="27" spans="1:26" ht="19.5" x14ac:dyDescent="0.25">
      <c r="A27" s="20"/>
      <c r="B27" s="21"/>
      <c r="C27" s="21"/>
      <c r="D27" s="21"/>
      <c r="E27" s="21"/>
      <c r="F27" s="21"/>
      <c r="G27" s="22" t="s">
        <v>30</v>
      </c>
      <c r="H27" s="23">
        <v>20</v>
      </c>
      <c r="I27" s="3"/>
      <c r="J27" s="2"/>
      <c r="K27" s="2"/>
      <c r="L27" s="2"/>
      <c r="M27" s="2"/>
      <c r="N27" s="2"/>
      <c r="O27" s="2"/>
      <c r="P27" s="2"/>
      <c r="Q27" s="2"/>
      <c r="R27" s="2"/>
      <c r="S27" s="2"/>
      <c r="T27" s="2"/>
      <c r="U27" s="2"/>
      <c r="V27" s="2"/>
      <c r="W27" s="2"/>
      <c r="X27" s="2"/>
      <c r="Y27" s="2"/>
      <c r="Z27" s="2"/>
    </row>
    <row r="28" spans="1:26" ht="20.25" thickBot="1" x14ac:dyDescent="0.3">
      <c r="A28" s="20"/>
      <c r="B28" s="21"/>
      <c r="C28" s="24"/>
      <c r="D28" s="24"/>
      <c r="E28" s="24"/>
      <c r="F28" s="24"/>
      <c r="G28" s="25" t="s">
        <v>17</v>
      </c>
      <c r="H28" s="26">
        <f>SUM(H23:H24,H26:H27,)</f>
        <v>80</v>
      </c>
      <c r="I28" s="2"/>
      <c r="J28" s="2"/>
      <c r="K28" s="2"/>
      <c r="L28" s="2"/>
      <c r="M28" s="2"/>
      <c r="N28" s="2"/>
      <c r="O28" s="2"/>
      <c r="P28" s="2"/>
      <c r="Q28" s="2"/>
      <c r="R28" s="2"/>
      <c r="S28" s="2"/>
      <c r="T28" s="2"/>
      <c r="U28" s="2"/>
      <c r="V28" s="2"/>
      <c r="W28" s="2"/>
      <c r="X28" s="2"/>
      <c r="Y28" s="2"/>
      <c r="Z28" s="2"/>
    </row>
    <row r="29" spans="1:26" ht="150" customHeight="1" thickBot="1" x14ac:dyDescent="0.35">
      <c r="A29" s="27"/>
      <c r="B29" s="24"/>
      <c r="C29" s="28" t="s">
        <v>113</v>
      </c>
      <c r="D29" s="29"/>
      <c r="E29" s="29"/>
      <c r="F29" s="30"/>
      <c r="G29" s="31"/>
      <c r="H29" s="32"/>
      <c r="I29" s="2"/>
      <c r="J29" s="2"/>
      <c r="K29" s="2"/>
      <c r="L29" s="2"/>
      <c r="M29" s="2"/>
      <c r="N29" s="2"/>
      <c r="O29" s="2"/>
      <c r="P29" s="2"/>
      <c r="Q29" s="2"/>
      <c r="R29" s="2"/>
      <c r="S29" s="2"/>
      <c r="T29" s="2"/>
      <c r="U29" s="2"/>
      <c r="V29" s="2"/>
      <c r="W29" s="2"/>
      <c r="X29" s="2"/>
      <c r="Y29" s="2"/>
      <c r="Z29" s="2"/>
    </row>
    <row r="30" spans="1:26" ht="19.5" x14ac:dyDescent="0.3">
      <c r="A30" s="15">
        <v>5</v>
      </c>
      <c r="B30" s="16" t="s">
        <v>24</v>
      </c>
      <c r="C30" s="17" t="s">
        <v>33</v>
      </c>
      <c r="D30" s="17" t="s">
        <v>34</v>
      </c>
      <c r="E30" s="17" t="s">
        <v>21</v>
      </c>
      <c r="F30" s="17" t="s">
        <v>35</v>
      </c>
      <c r="G30" s="18" t="s">
        <v>13</v>
      </c>
      <c r="H30" s="19"/>
      <c r="I30" s="2"/>
      <c r="J30" s="2"/>
      <c r="K30" s="2"/>
      <c r="L30" s="2"/>
      <c r="M30" s="2"/>
      <c r="N30" s="2"/>
      <c r="O30" s="2"/>
      <c r="P30" s="2"/>
      <c r="Q30" s="2"/>
      <c r="R30" s="2"/>
      <c r="S30" s="2"/>
      <c r="T30" s="2"/>
      <c r="U30" s="2"/>
      <c r="V30" s="2"/>
      <c r="W30" s="2"/>
      <c r="X30" s="2"/>
      <c r="Y30" s="2"/>
      <c r="Z30" s="2"/>
    </row>
    <row r="31" spans="1:26" ht="19.5" x14ac:dyDescent="0.25">
      <c r="A31" s="20"/>
      <c r="B31" s="21"/>
      <c r="C31" s="21"/>
      <c r="D31" s="21"/>
      <c r="E31" s="21"/>
      <c r="F31" s="21"/>
      <c r="G31" s="22" t="s">
        <v>23</v>
      </c>
      <c r="H31" s="23">
        <v>20</v>
      </c>
      <c r="I31" s="3"/>
      <c r="J31" s="2"/>
      <c r="K31" s="2"/>
      <c r="L31" s="2"/>
      <c r="M31" s="2"/>
      <c r="N31" s="2"/>
      <c r="O31" s="2"/>
      <c r="P31" s="2"/>
      <c r="Q31" s="2"/>
      <c r="R31" s="2"/>
      <c r="S31" s="2"/>
      <c r="T31" s="2"/>
      <c r="U31" s="2"/>
      <c r="V31" s="2"/>
      <c r="W31" s="2"/>
      <c r="X31" s="2"/>
      <c r="Y31" s="2"/>
      <c r="Z31" s="2"/>
    </row>
    <row r="32" spans="1:26" ht="32.25" thickBot="1" x14ac:dyDescent="0.3">
      <c r="A32" s="20"/>
      <c r="B32" s="21"/>
      <c r="C32" s="21"/>
      <c r="D32" s="21"/>
      <c r="E32" s="21"/>
      <c r="F32" s="21"/>
      <c r="G32" s="22" t="s">
        <v>28</v>
      </c>
      <c r="H32" s="23">
        <v>20</v>
      </c>
      <c r="I32" s="3"/>
      <c r="J32" s="2"/>
      <c r="K32" s="2"/>
      <c r="L32" s="2"/>
      <c r="M32" s="2"/>
      <c r="N32" s="2"/>
      <c r="O32" s="2"/>
      <c r="P32" s="2"/>
      <c r="Q32" s="2"/>
      <c r="R32" s="2"/>
      <c r="S32" s="2"/>
      <c r="T32" s="2"/>
      <c r="U32" s="2"/>
      <c r="V32" s="2"/>
      <c r="W32" s="2"/>
      <c r="X32" s="2"/>
      <c r="Y32" s="2"/>
      <c r="Z32" s="2"/>
    </row>
    <row r="33" spans="1:26" ht="19.5" x14ac:dyDescent="0.3">
      <c r="A33" s="20"/>
      <c r="B33" s="21"/>
      <c r="C33" s="21"/>
      <c r="D33" s="21"/>
      <c r="E33" s="21"/>
      <c r="F33" s="21"/>
      <c r="G33" s="18" t="s">
        <v>15</v>
      </c>
      <c r="H33" s="19"/>
      <c r="I33" s="2"/>
      <c r="J33" s="2"/>
      <c r="K33" s="2"/>
      <c r="L33" s="2"/>
      <c r="M33" s="2"/>
      <c r="N33" s="2"/>
      <c r="O33" s="2"/>
      <c r="P33" s="2"/>
      <c r="Q33" s="2"/>
      <c r="R33" s="2"/>
      <c r="S33" s="2"/>
      <c r="T33" s="2"/>
      <c r="U33" s="2"/>
      <c r="V33" s="2"/>
      <c r="W33" s="2"/>
      <c r="X33" s="2"/>
      <c r="Y33" s="2"/>
      <c r="Z33" s="2"/>
    </row>
    <row r="34" spans="1:26" ht="31.5" x14ac:dyDescent="0.25">
      <c r="A34" s="20"/>
      <c r="B34" s="21"/>
      <c r="C34" s="21"/>
      <c r="D34" s="21"/>
      <c r="E34" s="21"/>
      <c r="F34" s="21"/>
      <c r="G34" s="22" t="s">
        <v>29</v>
      </c>
      <c r="H34" s="23">
        <v>20</v>
      </c>
      <c r="I34" s="3"/>
      <c r="J34" s="2"/>
      <c r="K34" s="2"/>
      <c r="L34" s="2"/>
      <c r="M34" s="2"/>
      <c r="N34" s="2"/>
      <c r="O34" s="2"/>
      <c r="P34" s="2"/>
      <c r="Q34" s="2"/>
      <c r="R34" s="2"/>
      <c r="S34" s="2"/>
      <c r="T34" s="2"/>
      <c r="U34" s="2"/>
      <c r="V34" s="2"/>
      <c r="W34" s="2"/>
      <c r="X34" s="2"/>
      <c r="Y34" s="2"/>
      <c r="Z34" s="2"/>
    </row>
    <row r="35" spans="1:26" ht="19.5" x14ac:dyDescent="0.25">
      <c r="A35" s="20"/>
      <c r="B35" s="21"/>
      <c r="C35" s="21"/>
      <c r="D35" s="21"/>
      <c r="E35" s="21"/>
      <c r="F35" s="21"/>
      <c r="G35" s="22" t="s">
        <v>30</v>
      </c>
      <c r="H35" s="23">
        <v>20</v>
      </c>
      <c r="I35" s="3"/>
      <c r="J35" s="2"/>
      <c r="K35" s="2"/>
      <c r="L35" s="2"/>
      <c r="M35" s="2"/>
      <c r="N35" s="2"/>
      <c r="O35" s="2"/>
      <c r="P35" s="2"/>
      <c r="Q35" s="2"/>
      <c r="R35" s="2"/>
      <c r="S35" s="2"/>
      <c r="T35" s="2"/>
      <c r="U35" s="2"/>
      <c r="V35" s="2"/>
      <c r="W35" s="2"/>
      <c r="X35" s="2"/>
      <c r="Y35" s="2"/>
      <c r="Z35" s="2"/>
    </row>
    <row r="36" spans="1:26" ht="20.25" thickBot="1" x14ac:dyDescent="0.3">
      <c r="A36" s="20"/>
      <c r="B36" s="21"/>
      <c r="C36" s="24"/>
      <c r="D36" s="24"/>
      <c r="E36" s="24"/>
      <c r="F36" s="24"/>
      <c r="G36" s="25" t="s">
        <v>17</v>
      </c>
      <c r="H36" s="26">
        <f>SUM(H31:H32,H34:H35)</f>
        <v>80</v>
      </c>
      <c r="I36" s="2"/>
      <c r="J36" s="2"/>
      <c r="K36" s="2"/>
      <c r="L36" s="2"/>
      <c r="M36" s="2"/>
      <c r="N36" s="2"/>
      <c r="O36" s="2"/>
      <c r="P36" s="2"/>
      <c r="Q36" s="2"/>
      <c r="R36" s="2"/>
      <c r="S36" s="2"/>
      <c r="T36" s="2"/>
      <c r="U36" s="2"/>
      <c r="V36" s="2"/>
      <c r="W36" s="2"/>
      <c r="X36" s="2"/>
      <c r="Y36" s="2"/>
      <c r="Z36" s="2"/>
    </row>
    <row r="37" spans="1:26" ht="150" customHeight="1" thickBot="1" x14ac:dyDescent="0.35">
      <c r="A37" s="27"/>
      <c r="B37" s="33"/>
      <c r="C37" s="28" t="s">
        <v>114</v>
      </c>
      <c r="D37" s="29"/>
      <c r="E37" s="29"/>
      <c r="F37" s="30"/>
      <c r="G37" s="31"/>
      <c r="H37" s="32"/>
      <c r="I37" s="2"/>
      <c r="J37" s="2"/>
      <c r="K37" s="2"/>
      <c r="L37" s="2"/>
      <c r="M37" s="2"/>
      <c r="N37" s="2"/>
      <c r="O37" s="2"/>
      <c r="P37" s="2"/>
      <c r="Q37" s="2"/>
      <c r="R37" s="2"/>
      <c r="S37" s="2"/>
      <c r="T37" s="2"/>
      <c r="U37" s="2"/>
      <c r="V37" s="2"/>
      <c r="W37" s="2"/>
      <c r="X37" s="2"/>
      <c r="Y37" s="2"/>
      <c r="Z37" s="2"/>
    </row>
    <row r="38" spans="1:26" ht="19.5" x14ac:dyDescent="0.3">
      <c r="A38" s="15">
        <v>6</v>
      </c>
      <c r="B38" s="16" t="s">
        <v>8</v>
      </c>
      <c r="C38" s="17" t="s">
        <v>36</v>
      </c>
      <c r="D38" s="17" t="s">
        <v>37</v>
      </c>
      <c r="E38" s="17" t="s">
        <v>38</v>
      </c>
      <c r="F38" s="17" t="s">
        <v>39</v>
      </c>
      <c r="G38" s="18" t="s">
        <v>40</v>
      </c>
      <c r="H38" s="19"/>
      <c r="I38" s="2"/>
      <c r="J38" s="2"/>
      <c r="K38" s="2"/>
      <c r="L38" s="2"/>
      <c r="M38" s="2"/>
      <c r="N38" s="2"/>
      <c r="O38" s="2"/>
      <c r="P38" s="2"/>
      <c r="Q38" s="2"/>
      <c r="R38" s="2"/>
      <c r="S38" s="2"/>
      <c r="T38" s="2"/>
      <c r="U38" s="2"/>
      <c r="V38" s="2"/>
      <c r="W38" s="2"/>
      <c r="X38" s="2"/>
      <c r="Y38" s="2"/>
      <c r="Z38" s="2"/>
    </row>
    <row r="39" spans="1:26" ht="31.5" x14ac:dyDescent="0.25">
      <c r="A39" s="20"/>
      <c r="B39" s="21"/>
      <c r="C39" s="21"/>
      <c r="D39" s="21"/>
      <c r="E39" s="21"/>
      <c r="F39" s="21"/>
      <c r="G39" s="22" t="s">
        <v>41</v>
      </c>
      <c r="H39" s="23">
        <v>8</v>
      </c>
      <c r="I39" s="2"/>
      <c r="J39" s="2"/>
      <c r="K39" s="2"/>
      <c r="L39" s="2"/>
      <c r="M39" s="2"/>
      <c r="N39" s="2"/>
      <c r="O39" s="2"/>
      <c r="P39" s="2"/>
      <c r="Q39" s="2"/>
      <c r="R39" s="2"/>
      <c r="S39" s="2"/>
      <c r="T39" s="2"/>
      <c r="U39" s="2"/>
      <c r="V39" s="2"/>
      <c r="W39" s="2"/>
      <c r="X39" s="2"/>
      <c r="Y39" s="2"/>
      <c r="Z39" s="2"/>
    </row>
    <row r="40" spans="1:26" ht="31.5" x14ac:dyDescent="0.25">
      <c r="A40" s="20"/>
      <c r="B40" s="21"/>
      <c r="C40" s="21"/>
      <c r="D40" s="21"/>
      <c r="E40" s="21"/>
      <c r="F40" s="21"/>
      <c r="G40" s="22" t="s">
        <v>42</v>
      </c>
      <c r="H40" s="23">
        <v>8</v>
      </c>
      <c r="I40" s="2"/>
      <c r="J40" s="2"/>
      <c r="K40" s="2"/>
      <c r="L40" s="2"/>
      <c r="M40" s="2"/>
      <c r="N40" s="2"/>
      <c r="O40" s="2"/>
      <c r="P40" s="2"/>
      <c r="Q40" s="2"/>
      <c r="R40" s="2"/>
      <c r="S40" s="2"/>
      <c r="T40" s="2"/>
      <c r="U40" s="2"/>
      <c r="V40" s="2"/>
      <c r="W40" s="2"/>
      <c r="X40" s="2"/>
      <c r="Y40" s="2"/>
      <c r="Z40" s="2"/>
    </row>
    <row r="41" spans="1:26" ht="19.5" x14ac:dyDescent="0.25">
      <c r="A41" s="20"/>
      <c r="B41" s="21"/>
      <c r="C41" s="21"/>
      <c r="D41" s="21"/>
      <c r="E41" s="21"/>
      <c r="F41" s="21"/>
      <c r="G41" s="22" t="s">
        <v>43</v>
      </c>
      <c r="H41" s="23">
        <v>8</v>
      </c>
      <c r="I41" s="2"/>
      <c r="J41" s="2"/>
      <c r="K41" s="2"/>
      <c r="L41" s="2"/>
      <c r="M41" s="2"/>
      <c r="N41" s="2"/>
      <c r="O41" s="2"/>
      <c r="P41" s="2"/>
      <c r="Q41" s="2"/>
      <c r="R41" s="2"/>
      <c r="S41" s="2"/>
      <c r="T41" s="2"/>
      <c r="U41" s="2"/>
      <c r="V41" s="2"/>
      <c r="W41" s="2"/>
      <c r="X41" s="2"/>
      <c r="Y41" s="2"/>
      <c r="Z41" s="2"/>
    </row>
    <row r="42" spans="1:26" ht="31.5" x14ac:dyDescent="0.25">
      <c r="A42" s="20"/>
      <c r="B42" s="21"/>
      <c r="C42" s="21"/>
      <c r="D42" s="21"/>
      <c r="E42" s="21"/>
      <c r="F42" s="21"/>
      <c r="G42" s="22" t="s">
        <v>44</v>
      </c>
      <c r="H42" s="23">
        <v>8</v>
      </c>
      <c r="I42" s="2"/>
      <c r="J42" s="2"/>
      <c r="K42" s="2"/>
      <c r="L42" s="2"/>
      <c r="M42" s="2"/>
      <c r="N42" s="2"/>
      <c r="O42" s="2"/>
      <c r="P42" s="2"/>
      <c r="Q42" s="2"/>
      <c r="R42" s="2"/>
      <c r="S42" s="2"/>
      <c r="T42" s="2"/>
      <c r="U42" s="2"/>
      <c r="V42" s="2"/>
      <c r="W42" s="2"/>
      <c r="X42" s="2"/>
      <c r="Y42" s="2"/>
      <c r="Z42" s="2"/>
    </row>
    <row r="43" spans="1:26" ht="31.5" x14ac:dyDescent="0.25">
      <c r="A43" s="20"/>
      <c r="B43" s="21"/>
      <c r="C43" s="21"/>
      <c r="D43" s="21"/>
      <c r="E43" s="21"/>
      <c r="F43" s="21"/>
      <c r="G43" s="22" t="s">
        <v>45</v>
      </c>
      <c r="H43" s="23">
        <v>8</v>
      </c>
      <c r="I43" s="2"/>
      <c r="J43" s="2"/>
      <c r="K43" s="2"/>
      <c r="L43" s="2"/>
      <c r="M43" s="2"/>
      <c r="N43" s="2"/>
      <c r="O43" s="2"/>
      <c r="P43" s="2"/>
      <c r="Q43" s="2"/>
      <c r="R43" s="2"/>
      <c r="S43" s="2"/>
      <c r="T43" s="2"/>
      <c r="U43" s="2"/>
      <c r="V43" s="2"/>
      <c r="W43" s="2"/>
      <c r="X43" s="2"/>
      <c r="Y43" s="2"/>
      <c r="Z43" s="2"/>
    </row>
    <row r="44" spans="1:26" ht="31.5" x14ac:dyDescent="0.25">
      <c r="A44" s="20"/>
      <c r="B44" s="21"/>
      <c r="C44" s="21"/>
      <c r="D44" s="21"/>
      <c r="E44" s="21"/>
      <c r="F44" s="21"/>
      <c r="G44" s="22" t="s">
        <v>46</v>
      </c>
      <c r="H44" s="23">
        <v>8</v>
      </c>
      <c r="I44" s="2"/>
      <c r="J44" s="2"/>
      <c r="K44" s="2"/>
      <c r="L44" s="2"/>
      <c r="M44" s="2"/>
      <c r="N44" s="2"/>
      <c r="O44" s="2"/>
      <c r="P44" s="2"/>
      <c r="Q44" s="2"/>
      <c r="R44" s="2"/>
      <c r="S44" s="2"/>
      <c r="T44" s="2"/>
      <c r="U44" s="2"/>
      <c r="V44" s="2"/>
      <c r="W44" s="2"/>
      <c r="X44" s="2"/>
      <c r="Y44" s="2"/>
      <c r="Z44" s="2"/>
    </row>
    <row r="45" spans="1:26" ht="19.5" x14ac:dyDescent="0.25">
      <c r="A45" s="20"/>
      <c r="B45" s="21"/>
      <c r="C45" s="21"/>
      <c r="D45" s="21"/>
      <c r="E45" s="21"/>
      <c r="F45" s="21"/>
      <c r="G45" s="22" t="s">
        <v>47</v>
      </c>
      <c r="H45" s="23">
        <v>8</v>
      </c>
      <c r="I45" s="2"/>
      <c r="J45" s="2"/>
      <c r="K45" s="2"/>
      <c r="L45" s="2"/>
      <c r="M45" s="2"/>
      <c r="N45" s="2"/>
      <c r="O45" s="2"/>
      <c r="P45" s="2"/>
      <c r="Q45" s="2"/>
      <c r="R45" s="2"/>
      <c r="S45" s="2"/>
      <c r="T45" s="2"/>
      <c r="U45" s="2"/>
      <c r="V45" s="2"/>
      <c r="W45" s="2"/>
      <c r="X45" s="2"/>
      <c r="Y45" s="2"/>
      <c r="Z45" s="2"/>
    </row>
    <row r="46" spans="1:26" ht="19.5" x14ac:dyDescent="0.25">
      <c r="A46" s="20"/>
      <c r="B46" s="21"/>
      <c r="C46" s="21"/>
      <c r="D46" s="21"/>
      <c r="E46" s="21"/>
      <c r="F46" s="21"/>
      <c r="G46" s="22" t="s">
        <v>48</v>
      </c>
      <c r="H46" s="23">
        <v>8</v>
      </c>
      <c r="I46" s="2"/>
      <c r="J46" s="2"/>
      <c r="K46" s="2"/>
      <c r="L46" s="2"/>
      <c r="M46" s="2"/>
      <c r="N46" s="2"/>
      <c r="O46" s="2"/>
      <c r="P46" s="2"/>
      <c r="Q46" s="2"/>
      <c r="R46" s="2"/>
      <c r="S46" s="2"/>
      <c r="T46" s="2"/>
      <c r="U46" s="2"/>
      <c r="V46" s="2"/>
      <c r="W46" s="2"/>
      <c r="X46" s="2"/>
      <c r="Y46" s="2"/>
      <c r="Z46" s="2"/>
    </row>
    <row r="47" spans="1:26" ht="31.5" x14ac:dyDescent="0.25">
      <c r="A47" s="20"/>
      <c r="B47" s="21"/>
      <c r="C47" s="21"/>
      <c r="D47" s="21"/>
      <c r="E47" s="21"/>
      <c r="F47" s="21"/>
      <c r="G47" s="22" t="s">
        <v>49</v>
      </c>
      <c r="H47" s="23">
        <v>8</v>
      </c>
      <c r="I47" s="2"/>
      <c r="J47" s="2"/>
      <c r="K47" s="2"/>
      <c r="L47" s="2"/>
      <c r="M47" s="2"/>
      <c r="N47" s="2"/>
      <c r="O47" s="2"/>
      <c r="P47" s="2"/>
      <c r="Q47" s="2"/>
      <c r="R47" s="2"/>
      <c r="S47" s="2"/>
      <c r="T47" s="2"/>
      <c r="U47" s="2"/>
      <c r="V47" s="2"/>
      <c r="W47" s="2"/>
      <c r="X47" s="2"/>
      <c r="Y47" s="2"/>
      <c r="Z47" s="2"/>
    </row>
    <row r="48" spans="1:26" ht="33" x14ac:dyDescent="0.4">
      <c r="A48" s="20"/>
      <c r="B48" s="21"/>
      <c r="C48" s="21"/>
      <c r="D48" s="21"/>
      <c r="E48" s="21"/>
      <c r="F48" s="21"/>
      <c r="G48" s="34" t="s">
        <v>50</v>
      </c>
      <c r="H48" s="35">
        <v>8</v>
      </c>
      <c r="I48" s="4"/>
      <c r="J48" s="2"/>
      <c r="K48" s="2"/>
      <c r="L48" s="2"/>
      <c r="M48" s="2"/>
      <c r="N48" s="2"/>
      <c r="O48" s="2"/>
      <c r="P48" s="2"/>
      <c r="Q48" s="2"/>
      <c r="R48" s="2"/>
      <c r="S48" s="2"/>
      <c r="T48" s="2"/>
      <c r="U48" s="2"/>
      <c r="V48" s="2"/>
      <c r="W48" s="2"/>
      <c r="X48" s="2"/>
      <c r="Y48" s="2"/>
      <c r="Z48" s="2"/>
    </row>
    <row r="49" spans="1:26" ht="20.25" thickBot="1" x14ac:dyDescent="0.3">
      <c r="A49" s="20"/>
      <c r="B49" s="21"/>
      <c r="C49" s="21"/>
      <c r="D49" s="21"/>
      <c r="E49" s="21"/>
      <c r="F49" s="21"/>
      <c r="G49" s="22" t="s">
        <v>51</v>
      </c>
      <c r="H49" s="23">
        <v>88</v>
      </c>
      <c r="I49" s="6"/>
      <c r="J49" s="2"/>
      <c r="K49" s="2"/>
      <c r="L49" s="2"/>
      <c r="M49" s="2"/>
      <c r="N49" s="2"/>
      <c r="O49" s="2"/>
      <c r="P49" s="2"/>
      <c r="Q49" s="2"/>
      <c r="R49" s="2"/>
      <c r="S49" s="2"/>
      <c r="T49" s="2"/>
      <c r="U49" s="2"/>
      <c r="V49" s="2"/>
      <c r="W49" s="2"/>
      <c r="X49" s="2"/>
      <c r="Y49" s="2"/>
      <c r="Z49" s="2"/>
    </row>
    <row r="50" spans="1:26" ht="19.5" x14ac:dyDescent="0.3">
      <c r="A50" s="20"/>
      <c r="B50" s="21"/>
      <c r="C50" s="21"/>
      <c r="D50" s="21"/>
      <c r="E50" s="21"/>
      <c r="F50" s="21"/>
      <c r="G50" s="18" t="s">
        <v>52</v>
      </c>
      <c r="H50" s="19"/>
      <c r="I50" s="2"/>
      <c r="J50" s="2"/>
      <c r="K50" s="2"/>
      <c r="L50" s="2"/>
      <c r="M50" s="2"/>
      <c r="N50" s="2"/>
      <c r="O50" s="2"/>
      <c r="P50" s="2"/>
      <c r="Q50" s="2"/>
      <c r="R50" s="2"/>
      <c r="S50" s="2"/>
      <c r="T50" s="2"/>
      <c r="U50" s="2"/>
      <c r="V50" s="2"/>
      <c r="W50" s="2"/>
      <c r="X50" s="2"/>
      <c r="Y50" s="2"/>
      <c r="Z50" s="2"/>
    </row>
    <row r="51" spans="1:26" ht="31.5" x14ac:dyDescent="0.25">
      <c r="A51" s="20"/>
      <c r="B51" s="21"/>
      <c r="C51" s="21"/>
      <c r="D51" s="21"/>
      <c r="E51" s="21"/>
      <c r="F51" s="21"/>
      <c r="G51" s="22" t="s">
        <v>53</v>
      </c>
      <c r="H51" s="23">
        <v>8</v>
      </c>
      <c r="I51" s="3"/>
      <c r="J51" s="2"/>
      <c r="K51" s="2"/>
      <c r="L51" s="2"/>
      <c r="M51" s="2"/>
      <c r="N51" s="2"/>
      <c r="O51" s="2"/>
      <c r="P51" s="2"/>
      <c r="Q51" s="2"/>
      <c r="R51" s="2"/>
      <c r="S51" s="2"/>
      <c r="T51" s="2"/>
      <c r="U51" s="2"/>
      <c r="V51" s="2"/>
      <c r="W51" s="2"/>
      <c r="X51" s="2"/>
      <c r="Y51" s="2"/>
      <c r="Z51" s="2"/>
    </row>
    <row r="52" spans="1:26" ht="31.5" x14ac:dyDescent="0.25">
      <c r="A52" s="20"/>
      <c r="B52" s="21"/>
      <c r="C52" s="21"/>
      <c r="D52" s="21"/>
      <c r="E52" s="21"/>
      <c r="F52" s="21"/>
      <c r="G52" s="22" t="s">
        <v>54</v>
      </c>
      <c r="H52" s="23">
        <v>8</v>
      </c>
      <c r="I52" s="3"/>
      <c r="J52" s="2"/>
      <c r="K52" s="2"/>
      <c r="L52" s="2"/>
      <c r="M52" s="2"/>
      <c r="N52" s="2"/>
      <c r="O52" s="2"/>
      <c r="P52" s="2"/>
      <c r="Q52" s="2"/>
      <c r="R52" s="2"/>
      <c r="S52" s="2"/>
      <c r="T52" s="2"/>
      <c r="U52" s="2"/>
      <c r="V52" s="2"/>
      <c r="W52" s="2"/>
      <c r="X52" s="2"/>
      <c r="Y52" s="2"/>
      <c r="Z52" s="2"/>
    </row>
    <row r="53" spans="1:26" ht="19.5" x14ac:dyDescent="0.25">
      <c r="A53" s="20"/>
      <c r="B53" s="21"/>
      <c r="C53" s="21"/>
      <c r="D53" s="21"/>
      <c r="E53" s="21"/>
      <c r="F53" s="21"/>
      <c r="G53" s="22" t="s">
        <v>55</v>
      </c>
      <c r="H53" s="23">
        <v>8</v>
      </c>
      <c r="I53" s="3"/>
      <c r="J53" s="2"/>
      <c r="K53" s="2"/>
      <c r="L53" s="2"/>
      <c r="M53" s="2"/>
      <c r="N53" s="2"/>
      <c r="O53" s="2"/>
      <c r="P53" s="2"/>
      <c r="Q53" s="2"/>
      <c r="R53" s="2"/>
      <c r="S53" s="2"/>
      <c r="T53" s="2"/>
      <c r="U53" s="2"/>
      <c r="V53" s="2"/>
      <c r="W53" s="2"/>
      <c r="X53" s="2"/>
      <c r="Y53" s="2"/>
      <c r="Z53" s="2"/>
    </row>
    <row r="54" spans="1:26" ht="31.5" x14ac:dyDescent="0.25">
      <c r="A54" s="20"/>
      <c r="B54" s="21"/>
      <c r="C54" s="21"/>
      <c r="D54" s="21"/>
      <c r="E54" s="21"/>
      <c r="F54" s="21"/>
      <c r="G54" s="22" t="s">
        <v>56</v>
      </c>
      <c r="H54" s="23">
        <v>8</v>
      </c>
      <c r="I54" s="3"/>
      <c r="J54" s="2"/>
      <c r="K54" s="2"/>
      <c r="L54" s="2"/>
      <c r="M54" s="2"/>
      <c r="N54" s="2"/>
      <c r="O54" s="2"/>
      <c r="P54" s="2"/>
      <c r="Q54" s="2"/>
      <c r="R54" s="2"/>
      <c r="S54" s="2"/>
      <c r="T54" s="2"/>
      <c r="U54" s="2"/>
      <c r="V54" s="2"/>
      <c r="W54" s="2"/>
      <c r="X54" s="2"/>
      <c r="Y54" s="2"/>
      <c r="Z54" s="2"/>
    </row>
    <row r="55" spans="1:26" ht="31.5" x14ac:dyDescent="0.25">
      <c r="A55" s="20"/>
      <c r="B55" s="21"/>
      <c r="C55" s="21"/>
      <c r="D55" s="21"/>
      <c r="E55" s="21"/>
      <c r="F55" s="21"/>
      <c r="G55" s="22" t="s">
        <v>57</v>
      </c>
      <c r="H55" s="23">
        <v>8</v>
      </c>
      <c r="I55" s="3"/>
      <c r="J55" s="2"/>
      <c r="K55" s="2"/>
      <c r="L55" s="2"/>
      <c r="M55" s="2"/>
      <c r="N55" s="2"/>
      <c r="O55" s="2"/>
      <c r="P55" s="2"/>
      <c r="Q55" s="2"/>
      <c r="R55" s="2"/>
      <c r="S55" s="2"/>
      <c r="T55" s="2"/>
      <c r="U55" s="2"/>
      <c r="V55" s="2"/>
      <c r="W55" s="2"/>
      <c r="X55" s="2"/>
      <c r="Y55" s="2"/>
      <c r="Z55" s="2"/>
    </row>
    <row r="56" spans="1:26" ht="31.5" x14ac:dyDescent="0.25">
      <c r="A56" s="20"/>
      <c r="B56" s="21"/>
      <c r="C56" s="21"/>
      <c r="D56" s="21"/>
      <c r="E56" s="21"/>
      <c r="F56" s="21"/>
      <c r="G56" s="22" t="s">
        <v>58</v>
      </c>
      <c r="H56" s="23">
        <v>8</v>
      </c>
      <c r="I56" s="3"/>
      <c r="J56" s="2"/>
      <c r="K56" s="2"/>
      <c r="L56" s="2"/>
      <c r="M56" s="2"/>
      <c r="N56" s="2"/>
      <c r="O56" s="2"/>
      <c r="P56" s="2"/>
      <c r="Q56" s="2"/>
      <c r="R56" s="2"/>
      <c r="S56" s="2"/>
      <c r="T56" s="2"/>
      <c r="U56" s="2"/>
      <c r="V56" s="2"/>
      <c r="W56" s="2"/>
      <c r="X56" s="2"/>
      <c r="Y56" s="2"/>
      <c r="Z56" s="2"/>
    </row>
    <row r="57" spans="1:26" ht="19.5" x14ac:dyDescent="0.25">
      <c r="A57" s="20"/>
      <c r="B57" s="21"/>
      <c r="C57" s="21"/>
      <c r="D57" s="21"/>
      <c r="E57" s="21"/>
      <c r="F57" s="21"/>
      <c r="G57" s="22" t="s">
        <v>59</v>
      </c>
      <c r="H57" s="23">
        <v>8</v>
      </c>
      <c r="I57" s="3"/>
      <c r="J57" s="2"/>
      <c r="K57" s="2"/>
      <c r="L57" s="2"/>
      <c r="M57" s="2"/>
      <c r="N57" s="2"/>
      <c r="O57" s="2"/>
      <c r="P57" s="2"/>
      <c r="Q57" s="2"/>
      <c r="R57" s="2"/>
      <c r="S57" s="2"/>
      <c r="T57" s="2"/>
      <c r="U57" s="2"/>
      <c r="V57" s="2"/>
      <c r="W57" s="2"/>
      <c r="X57" s="2"/>
      <c r="Y57" s="2"/>
      <c r="Z57" s="2"/>
    </row>
    <row r="58" spans="1:26" ht="19.5" x14ac:dyDescent="0.25">
      <c r="A58" s="20"/>
      <c r="B58" s="21"/>
      <c r="C58" s="21"/>
      <c r="D58" s="21"/>
      <c r="E58" s="21"/>
      <c r="F58" s="21"/>
      <c r="G58" s="22" t="s">
        <v>60</v>
      </c>
      <c r="H58" s="23">
        <v>8</v>
      </c>
      <c r="I58" s="3"/>
      <c r="J58" s="2"/>
      <c r="K58" s="2"/>
      <c r="L58" s="2"/>
      <c r="M58" s="2"/>
      <c r="N58" s="2"/>
      <c r="O58" s="2"/>
      <c r="P58" s="2"/>
      <c r="Q58" s="2"/>
      <c r="R58" s="2"/>
      <c r="S58" s="2"/>
      <c r="T58" s="2"/>
      <c r="U58" s="2"/>
      <c r="V58" s="2"/>
      <c r="W58" s="2"/>
      <c r="X58" s="2"/>
      <c r="Y58" s="2"/>
      <c r="Z58" s="2"/>
    </row>
    <row r="59" spans="1:26" ht="19.5" x14ac:dyDescent="0.25">
      <c r="A59" s="20"/>
      <c r="B59" s="21"/>
      <c r="C59" s="21"/>
      <c r="D59" s="21"/>
      <c r="E59" s="21"/>
      <c r="F59" s="21"/>
      <c r="G59" s="22" t="s">
        <v>61</v>
      </c>
      <c r="H59" s="23">
        <v>88</v>
      </c>
      <c r="I59" s="6"/>
      <c r="J59" s="2"/>
      <c r="K59" s="2"/>
      <c r="L59" s="2"/>
      <c r="M59" s="2"/>
      <c r="N59" s="2"/>
      <c r="O59" s="2"/>
      <c r="P59" s="2"/>
      <c r="Q59" s="2"/>
      <c r="R59" s="2"/>
      <c r="S59" s="2"/>
      <c r="T59" s="2"/>
      <c r="U59" s="2"/>
      <c r="V59" s="2"/>
      <c r="W59" s="2"/>
      <c r="X59" s="2"/>
      <c r="Y59" s="2"/>
      <c r="Z59" s="2"/>
    </row>
    <row r="60" spans="1:26" ht="32.25" thickBot="1" x14ac:dyDescent="0.3">
      <c r="A60" s="20"/>
      <c r="B60" s="21"/>
      <c r="C60" s="21"/>
      <c r="D60" s="21"/>
      <c r="E60" s="21"/>
      <c r="F60" s="21"/>
      <c r="G60" s="22" t="s">
        <v>62</v>
      </c>
      <c r="H60" s="23">
        <v>8</v>
      </c>
      <c r="I60" s="2"/>
      <c r="J60" s="2"/>
      <c r="K60" s="2"/>
      <c r="L60" s="2"/>
      <c r="M60" s="2"/>
      <c r="N60" s="2"/>
      <c r="O60" s="2"/>
      <c r="P60" s="2"/>
      <c r="Q60" s="2"/>
      <c r="R60" s="2"/>
      <c r="S60" s="2"/>
      <c r="T60" s="2"/>
      <c r="U60" s="2"/>
      <c r="V60" s="2"/>
      <c r="W60" s="2"/>
      <c r="X60" s="2"/>
      <c r="Y60" s="2"/>
      <c r="Z60" s="2"/>
    </row>
    <row r="61" spans="1:26" ht="19.5" x14ac:dyDescent="0.3">
      <c r="A61" s="20"/>
      <c r="B61" s="21"/>
      <c r="C61" s="21"/>
      <c r="D61" s="21"/>
      <c r="E61" s="21"/>
      <c r="F61" s="21"/>
      <c r="G61" s="18" t="s">
        <v>13</v>
      </c>
      <c r="H61" s="19"/>
      <c r="I61" s="2"/>
      <c r="J61" s="2"/>
      <c r="K61" s="2"/>
      <c r="L61" s="2"/>
      <c r="M61" s="2"/>
      <c r="N61" s="2"/>
      <c r="O61" s="2"/>
      <c r="P61" s="2"/>
      <c r="Q61" s="2"/>
      <c r="R61" s="2"/>
      <c r="S61" s="2"/>
      <c r="T61" s="2"/>
      <c r="U61" s="2"/>
      <c r="V61" s="2"/>
      <c r="W61" s="2"/>
      <c r="X61" s="2"/>
      <c r="Y61" s="2"/>
      <c r="Z61" s="2"/>
    </row>
    <row r="62" spans="1:26" ht="47.25" x14ac:dyDescent="0.25">
      <c r="A62" s="20"/>
      <c r="B62" s="21"/>
      <c r="C62" s="21"/>
      <c r="D62" s="21"/>
      <c r="E62" s="21"/>
      <c r="F62" s="21"/>
      <c r="G62" s="22" t="s">
        <v>63</v>
      </c>
      <c r="H62" s="23">
        <v>8</v>
      </c>
      <c r="I62" s="2"/>
      <c r="J62" s="2"/>
      <c r="K62" s="2"/>
      <c r="L62" s="2"/>
      <c r="M62" s="2"/>
      <c r="N62" s="2"/>
      <c r="O62" s="2"/>
      <c r="P62" s="2"/>
      <c r="Q62" s="2"/>
      <c r="R62" s="2"/>
      <c r="S62" s="2"/>
      <c r="T62" s="2"/>
      <c r="U62" s="2"/>
      <c r="V62" s="2"/>
      <c r="W62" s="2"/>
      <c r="X62" s="2"/>
      <c r="Y62" s="2"/>
      <c r="Z62" s="2"/>
    </row>
    <row r="63" spans="1:26" ht="31.5" x14ac:dyDescent="0.25">
      <c r="A63" s="20"/>
      <c r="B63" s="21"/>
      <c r="C63" s="21"/>
      <c r="D63" s="21"/>
      <c r="E63" s="21"/>
      <c r="F63" s="21"/>
      <c r="G63" s="22" t="s">
        <v>64</v>
      </c>
      <c r="H63" s="23">
        <v>8</v>
      </c>
      <c r="I63" s="2"/>
      <c r="J63" s="2"/>
      <c r="K63" s="2"/>
      <c r="L63" s="2"/>
      <c r="M63" s="2"/>
      <c r="N63" s="2"/>
      <c r="O63" s="2"/>
      <c r="P63" s="2"/>
      <c r="Q63" s="2"/>
      <c r="R63" s="2"/>
      <c r="S63" s="2"/>
      <c r="T63" s="2"/>
      <c r="U63" s="2"/>
      <c r="V63" s="2"/>
      <c r="W63" s="2"/>
      <c r="X63" s="2"/>
      <c r="Y63" s="2"/>
      <c r="Z63" s="2"/>
    </row>
    <row r="64" spans="1:26" ht="31.5" x14ac:dyDescent="0.25">
      <c r="A64" s="20"/>
      <c r="B64" s="21"/>
      <c r="C64" s="21"/>
      <c r="D64" s="21"/>
      <c r="E64" s="21"/>
      <c r="F64" s="21"/>
      <c r="G64" s="22" t="s">
        <v>65</v>
      </c>
      <c r="H64" s="23">
        <v>8</v>
      </c>
      <c r="I64" s="2"/>
      <c r="J64" s="2"/>
      <c r="K64" s="2"/>
      <c r="L64" s="2"/>
      <c r="M64" s="2"/>
      <c r="N64" s="2"/>
      <c r="O64" s="2"/>
      <c r="P64" s="2"/>
      <c r="Q64" s="2"/>
      <c r="R64" s="2"/>
      <c r="S64" s="2"/>
      <c r="T64" s="2"/>
      <c r="U64" s="2"/>
      <c r="V64" s="2"/>
      <c r="W64" s="2"/>
      <c r="X64" s="2"/>
      <c r="Y64" s="2"/>
      <c r="Z64" s="2"/>
    </row>
    <row r="65" spans="1:26" ht="47.25" x14ac:dyDescent="0.25">
      <c r="A65" s="20"/>
      <c r="B65" s="21"/>
      <c r="C65" s="21"/>
      <c r="D65" s="21"/>
      <c r="E65" s="21"/>
      <c r="F65" s="21"/>
      <c r="G65" s="22" t="s">
        <v>66</v>
      </c>
      <c r="H65" s="23">
        <v>8</v>
      </c>
      <c r="I65" s="3"/>
      <c r="J65" s="2"/>
      <c r="K65" s="2"/>
      <c r="L65" s="2"/>
      <c r="M65" s="2"/>
      <c r="N65" s="2"/>
      <c r="O65" s="2"/>
      <c r="P65" s="2"/>
      <c r="Q65" s="2"/>
      <c r="R65" s="2"/>
      <c r="S65" s="2"/>
      <c r="T65" s="2"/>
      <c r="U65" s="2"/>
      <c r="V65" s="2"/>
      <c r="W65" s="2"/>
      <c r="X65" s="2"/>
      <c r="Y65" s="2"/>
      <c r="Z65" s="2"/>
    </row>
    <row r="66" spans="1:26" ht="31.5" x14ac:dyDescent="0.25">
      <c r="A66" s="20"/>
      <c r="B66" s="21"/>
      <c r="C66" s="21"/>
      <c r="D66" s="21"/>
      <c r="E66" s="21"/>
      <c r="F66" s="21"/>
      <c r="G66" s="22" t="s">
        <v>67</v>
      </c>
      <c r="H66" s="23">
        <v>8</v>
      </c>
      <c r="I66" s="2"/>
      <c r="J66" s="2"/>
      <c r="K66" s="2"/>
      <c r="L66" s="2"/>
      <c r="M66" s="2"/>
      <c r="N66" s="2"/>
      <c r="O66" s="2"/>
      <c r="P66" s="2"/>
      <c r="Q66" s="2"/>
      <c r="R66" s="2"/>
      <c r="S66" s="2"/>
      <c r="T66" s="2"/>
      <c r="U66" s="2"/>
      <c r="V66" s="2"/>
      <c r="W66" s="2"/>
      <c r="X66" s="2"/>
      <c r="Y66" s="2"/>
      <c r="Z66" s="2"/>
    </row>
    <row r="67" spans="1:26" ht="31.5" x14ac:dyDescent="0.25">
      <c r="A67" s="20"/>
      <c r="B67" s="21"/>
      <c r="C67" s="21"/>
      <c r="D67" s="21"/>
      <c r="E67" s="21"/>
      <c r="F67" s="21"/>
      <c r="G67" s="22" t="s">
        <v>68</v>
      </c>
      <c r="H67" s="23">
        <v>8</v>
      </c>
      <c r="I67" s="2"/>
      <c r="J67" s="2"/>
      <c r="K67" s="2"/>
      <c r="L67" s="2"/>
      <c r="M67" s="2"/>
      <c r="N67" s="2"/>
      <c r="O67" s="2"/>
      <c r="P67" s="2"/>
      <c r="Q67" s="2"/>
      <c r="R67" s="2"/>
      <c r="S67" s="2"/>
      <c r="T67" s="2"/>
      <c r="U67" s="2"/>
      <c r="V67" s="2"/>
      <c r="W67" s="2"/>
      <c r="X67" s="2"/>
      <c r="Y67" s="2"/>
      <c r="Z67" s="2"/>
    </row>
    <row r="68" spans="1:26" ht="32.25" thickBot="1" x14ac:dyDescent="0.3">
      <c r="A68" s="20"/>
      <c r="B68" s="21"/>
      <c r="C68" s="21"/>
      <c r="D68" s="21"/>
      <c r="E68" s="21"/>
      <c r="F68" s="21"/>
      <c r="G68" s="22" t="s">
        <v>69</v>
      </c>
      <c r="H68" s="23">
        <v>8</v>
      </c>
      <c r="I68" s="2"/>
      <c r="J68" s="2"/>
      <c r="K68" s="2"/>
      <c r="L68" s="2"/>
      <c r="M68" s="2"/>
      <c r="N68" s="2"/>
      <c r="O68" s="2"/>
      <c r="P68" s="2"/>
      <c r="Q68" s="2"/>
      <c r="R68" s="2"/>
      <c r="S68" s="2"/>
      <c r="T68" s="2"/>
      <c r="U68" s="2"/>
      <c r="V68" s="2"/>
      <c r="W68" s="2"/>
      <c r="X68" s="2"/>
      <c r="Y68" s="2"/>
      <c r="Z68" s="2"/>
    </row>
    <row r="69" spans="1:26" ht="19.5" x14ac:dyDescent="0.3">
      <c r="A69" s="20"/>
      <c r="B69" s="21"/>
      <c r="C69" s="21"/>
      <c r="D69" s="21"/>
      <c r="E69" s="21"/>
      <c r="F69" s="21"/>
      <c r="G69" s="18" t="s">
        <v>15</v>
      </c>
      <c r="H69" s="19"/>
      <c r="I69" s="2"/>
      <c r="J69" s="2"/>
      <c r="K69" s="2"/>
      <c r="L69" s="2"/>
      <c r="M69" s="2"/>
      <c r="N69" s="2"/>
      <c r="O69" s="2"/>
      <c r="P69" s="2"/>
      <c r="Q69" s="2"/>
      <c r="R69" s="2"/>
      <c r="S69" s="2"/>
      <c r="T69" s="2"/>
      <c r="U69" s="2"/>
      <c r="V69" s="2"/>
      <c r="W69" s="2"/>
      <c r="X69" s="2"/>
      <c r="Y69" s="2"/>
      <c r="Z69" s="2"/>
    </row>
    <row r="70" spans="1:26" ht="47.25" x14ac:dyDescent="0.25">
      <c r="A70" s="20"/>
      <c r="B70" s="21"/>
      <c r="C70" s="21"/>
      <c r="D70" s="21"/>
      <c r="E70" s="21"/>
      <c r="F70" s="21"/>
      <c r="G70" s="22" t="s">
        <v>70</v>
      </c>
      <c r="H70" s="23">
        <v>8</v>
      </c>
      <c r="I70" s="2"/>
      <c r="J70" s="2"/>
      <c r="K70" s="2"/>
      <c r="L70" s="2"/>
      <c r="M70" s="2"/>
      <c r="N70" s="2"/>
      <c r="O70" s="2"/>
      <c r="P70" s="2"/>
      <c r="Q70" s="2"/>
      <c r="R70" s="2"/>
      <c r="S70" s="2"/>
      <c r="T70" s="2"/>
      <c r="U70" s="2"/>
      <c r="V70" s="2"/>
      <c r="W70" s="2"/>
      <c r="X70" s="2"/>
      <c r="Y70" s="2"/>
      <c r="Z70" s="2"/>
    </row>
    <row r="71" spans="1:26" ht="31.5" x14ac:dyDescent="0.25">
      <c r="A71" s="20"/>
      <c r="B71" s="21"/>
      <c r="C71" s="21"/>
      <c r="D71" s="21"/>
      <c r="E71" s="21"/>
      <c r="F71" s="21"/>
      <c r="G71" s="36" t="s">
        <v>71</v>
      </c>
      <c r="H71" s="37">
        <v>12</v>
      </c>
      <c r="I71" s="3"/>
      <c r="J71" s="2"/>
      <c r="K71" s="2"/>
      <c r="L71" s="2"/>
      <c r="M71" s="2"/>
      <c r="N71" s="2"/>
      <c r="O71" s="2"/>
      <c r="P71" s="2"/>
      <c r="Q71" s="2"/>
      <c r="R71" s="2"/>
      <c r="S71" s="2"/>
      <c r="T71" s="2"/>
      <c r="U71" s="2"/>
      <c r="V71" s="2"/>
      <c r="W71" s="2"/>
      <c r="X71" s="2"/>
      <c r="Y71" s="2"/>
      <c r="Z71" s="2"/>
    </row>
    <row r="72" spans="1:26" ht="31.5" x14ac:dyDescent="0.25">
      <c r="A72" s="20"/>
      <c r="B72" s="21"/>
      <c r="C72" s="21"/>
      <c r="D72" s="21"/>
      <c r="E72" s="21"/>
      <c r="F72" s="21"/>
      <c r="G72" s="22" t="s">
        <v>72</v>
      </c>
      <c r="H72" s="23">
        <v>6</v>
      </c>
      <c r="I72" s="2"/>
      <c r="J72" s="2"/>
      <c r="K72" s="2"/>
      <c r="L72" s="2"/>
      <c r="M72" s="2"/>
      <c r="N72" s="2"/>
      <c r="O72" s="2"/>
      <c r="P72" s="2"/>
      <c r="Q72" s="2"/>
      <c r="R72" s="2"/>
      <c r="S72" s="2"/>
      <c r="T72" s="2"/>
      <c r="U72" s="2"/>
      <c r="V72" s="2"/>
      <c r="W72" s="2"/>
      <c r="X72" s="2"/>
      <c r="Y72" s="2"/>
      <c r="Z72" s="2"/>
    </row>
    <row r="73" spans="1:26" ht="31.5" x14ac:dyDescent="0.25">
      <c r="A73" s="20"/>
      <c r="B73" s="21"/>
      <c r="C73" s="21"/>
      <c r="D73" s="21"/>
      <c r="E73" s="21"/>
      <c r="F73" s="21"/>
      <c r="G73" s="22" t="s">
        <v>73</v>
      </c>
      <c r="H73" s="23">
        <v>6</v>
      </c>
      <c r="I73" s="2"/>
      <c r="J73" s="2"/>
      <c r="K73" s="2"/>
      <c r="L73" s="2"/>
      <c r="M73" s="2"/>
      <c r="N73" s="2"/>
      <c r="O73" s="2"/>
      <c r="P73" s="2"/>
      <c r="Q73" s="2"/>
      <c r="R73" s="2"/>
      <c r="S73" s="2"/>
      <c r="T73" s="2"/>
      <c r="U73" s="2"/>
      <c r="V73" s="2"/>
      <c r="W73" s="2"/>
      <c r="X73" s="2"/>
      <c r="Y73" s="2"/>
      <c r="Z73" s="2"/>
    </row>
    <row r="74" spans="1:26" ht="19.5" x14ac:dyDescent="0.25">
      <c r="A74" s="20"/>
      <c r="B74" s="21"/>
      <c r="C74" s="21"/>
      <c r="D74" s="21"/>
      <c r="E74" s="21"/>
      <c r="F74" s="21"/>
      <c r="G74" s="22" t="s">
        <v>74</v>
      </c>
      <c r="H74" s="23">
        <v>4</v>
      </c>
      <c r="I74" s="2"/>
      <c r="J74" s="2"/>
      <c r="K74" s="2"/>
      <c r="L74" s="2"/>
      <c r="M74" s="2"/>
      <c r="N74" s="2"/>
      <c r="O74" s="2"/>
      <c r="P74" s="2"/>
      <c r="Q74" s="2"/>
      <c r="R74" s="2"/>
      <c r="S74" s="2"/>
      <c r="T74" s="2"/>
      <c r="U74" s="2"/>
      <c r="V74" s="2"/>
      <c r="W74" s="2"/>
      <c r="X74" s="2"/>
      <c r="Y74" s="2"/>
      <c r="Z74" s="2"/>
    </row>
    <row r="75" spans="1:26" ht="20.25" thickBot="1" x14ac:dyDescent="0.3">
      <c r="A75" s="20"/>
      <c r="B75" s="21"/>
      <c r="C75" s="21"/>
      <c r="D75" s="21"/>
      <c r="E75" s="21"/>
      <c r="F75" s="21"/>
      <c r="G75" s="22" t="s">
        <v>75</v>
      </c>
      <c r="H75" s="23">
        <v>4</v>
      </c>
      <c r="I75" s="2"/>
      <c r="J75" s="2"/>
      <c r="K75" s="2"/>
      <c r="L75" s="2"/>
      <c r="M75" s="2"/>
      <c r="N75" s="2"/>
      <c r="O75" s="2"/>
      <c r="P75" s="2"/>
      <c r="Q75" s="2"/>
      <c r="R75" s="2"/>
      <c r="S75" s="2"/>
      <c r="T75" s="2"/>
      <c r="U75" s="2"/>
      <c r="V75" s="2"/>
      <c r="W75" s="2"/>
      <c r="X75" s="2"/>
      <c r="Y75" s="2"/>
      <c r="Z75" s="2"/>
    </row>
    <row r="76" spans="1:26" ht="19.5" x14ac:dyDescent="0.3">
      <c r="A76" s="20"/>
      <c r="B76" s="21"/>
      <c r="C76" s="21"/>
      <c r="D76" s="21"/>
      <c r="E76" s="21"/>
      <c r="F76" s="21"/>
      <c r="G76" s="18" t="s">
        <v>76</v>
      </c>
      <c r="H76" s="19"/>
      <c r="I76" s="2"/>
      <c r="J76" s="2"/>
      <c r="K76" s="2"/>
      <c r="L76" s="2"/>
      <c r="M76" s="2"/>
      <c r="N76" s="2"/>
      <c r="O76" s="2"/>
      <c r="P76" s="2"/>
      <c r="Q76" s="2"/>
      <c r="R76" s="2"/>
      <c r="S76" s="2"/>
      <c r="T76" s="2"/>
      <c r="U76" s="2"/>
      <c r="V76" s="2"/>
      <c r="W76" s="2"/>
      <c r="X76" s="2"/>
      <c r="Y76" s="2"/>
      <c r="Z76" s="2"/>
    </row>
    <row r="77" spans="1:26" ht="31.5" x14ac:dyDescent="0.25">
      <c r="A77" s="20"/>
      <c r="B77" s="21"/>
      <c r="C77" s="21"/>
      <c r="D77" s="21"/>
      <c r="E77" s="21"/>
      <c r="F77" s="21"/>
      <c r="G77" s="22" t="s">
        <v>77</v>
      </c>
      <c r="H77" s="37">
        <v>12</v>
      </c>
      <c r="I77" s="7"/>
      <c r="J77" s="2"/>
      <c r="K77" s="2"/>
      <c r="L77" s="2"/>
      <c r="M77" s="2"/>
      <c r="N77" s="2"/>
      <c r="O77" s="2"/>
      <c r="P77" s="2"/>
      <c r="Q77" s="2"/>
      <c r="R77" s="2"/>
      <c r="S77" s="2"/>
      <c r="T77" s="2"/>
      <c r="U77" s="2"/>
      <c r="V77" s="2"/>
      <c r="W77" s="2"/>
      <c r="X77" s="2"/>
      <c r="Y77" s="2"/>
      <c r="Z77" s="2"/>
    </row>
    <row r="78" spans="1:26" ht="19.5" x14ac:dyDescent="0.25">
      <c r="A78" s="20"/>
      <c r="B78" s="21"/>
      <c r="C78" s="21"/>
      <c r="D78" s="21"/>
      <c r="E78" s="21"/>
      <c r="F78" s="21"/>
      <c r="G78" s="22" t="s">
        <v>78</v>
      </c>
      <c r="H78" s="37">
        <v>12</v>
      </c>
      <c r="I78" s="3"/>
      <c r="J78" s="2"/>
      <c r="K78" s="2"/>
      <c r="L78" s="2"/>
      <c r="M78" s="2"/>
      <c r="N78" s="2"/>
      <c r="O78" s="2"/>
      <c r="P78" s="2"/>
      <c r="Q78" s="2"/>
      <c r="R78" s="2"/>
      <c r="S78" s="2"/>
      <c r="T78" s="2"/>
      <c r="U78" s="2"/>
      <c r="V78" s="2"/>
      <c r="W78" s="2"/>
      <c r="X78" s="2"/>
      <c r="Y78" s="2"/>
      <c r="Z78" s="2"/>
    </row>
    <row r="79" spans="1:26" ht="19.5" x14ac:dyDescent="0.25">
      <c r="A79" s="20"/>
      <c r="B79" s="21"/>
      <c r="C79" s="21"/>
      <c r="D79" s="21"/>
      <c r="E79" s="21"/>
      <c r="F79" s="21"/>
      <c r="G79" s="22" t="s">
        <v>79</v>
      </c>
      <c r="H79" s="37">
        <v>8</v>
      </c>
      <c r="I79" s="2"/>
      <c r="J79" s="2"/>
      <c r="K79" s="2"/>
      <c r="L79" s="2"/>
      <c r="M79" s="2"/>
      <c r="N79" s="2"/>
      <c r="O79" s="2"/>
      <c r="P79" s="2"/>
      <c r="Q79" s="2"/>
      <c r="R79" s="2"/>
      <c r="S79" s="2"/>
      <c r="T79" s="2"/>
      <c r="U79" s="2"/>
      <c r="V79" s="2"/>
      <c r="W79" s="2"/>
      <c r="X79" s="2"/>
      <c r="Y79" s="2"/>
      <c r="Z79" s="2"/>
    </row>
    <row r="80" spans="1:26" ht="31.5" x14ac:dyDescent="0.25">
      <c r="A80" s="20"/>
      <c r="B80" s="21"/>
      <c r="C80" s="21"/>
      <c r="D80" s="21"/>
      <c r="E80" s="21"/>
      <c r="F80" s="21"/>
      <c r="G80" s="22" t="s">
        <v>80</v>
      </c>
      <c r="H80" s="37">
        <v>13</v>
      </c>
      <c r="I80" s="3"/>
      <c r="J80" s="2"/>
      <c r="K80" s="2"/>
      <c r="L80" s="2"/>
      <c r="M80" s="2"/>
      <c r="N80" s="2"/>
      <c r="O80" s="2"/>
      <c r="P80" s="2"/>
      <c r="Q80" s="2"/>
      <c r="R80" s="2"/>
      <c r="S80" s="2"/>
      <c r="T80" s="2"/>
      <c r="U80" s="2"/>
      <c r="V80" s="2"/>
      <c r="W80" s="2"/>
      <c r="X80" s="2"/>
      <c r="Y80" s="2"/>
      <c r="Z80" s="2"/>
    </row>
    <row r="81" spans="1:26" ht="31.5" x14ac:dyDescent="0.25">
      <c r="A81" s="20"/>
      <c r="B81" s="21"/>
      <c r="C81" s="21"/>
      <c r="D81" s="21"/>
      <c r="E81" s="21"/>
      <c r="F81" s="21"/>
      <c r="G81" s="22" t="s">
        <v>81</v>
      </c>
      <c r="H81" s="37">
        <v>8</v>
      </c>
      <c r="I81" s="2"/>
      <c r="J81" s="2"/>
      <c r="K81" s="2"/>
      <c r="L81" s="2"/>
      <c r="M81" s="2"/>
      <c r="N81" s="2"/>
      <c r="O81" s="2"/>
      <c r="P81" s="2"/>
      <c r="Q81" s="2"/>
      <c r="R81" s="2"/>
      <c r="S81" s="2"/>
      <c r="T81" s="2"/>
      <c r="U81" s="2"/>
      <c r="V81" s="2"/>
      <c r="W81" s="2"/>
      <c r="X81" s="2"/>
      <c r="Y81" s="2"/>
      <c r="Z81" s="2"/>
    </row>
    <row r="82" spans="1:26" ht="31.5" x14ac:dyDescent="0.25">
      <c r="A82" s="20"/>
      <c r="B82" s="21"/>
      <c r="C82" s="21"/>
      <c r="D82" s="21"/>
      <c r="E82" s="21"/>
      <c r="F82" s="21"/>
      <c r="G82" s="22" t="s">
        <v>73</v>
      </c>
      <c r="H82" s="37">
        <v>8</v>
      </c>
      <c r="I82" s="2"/>
      <c r="J82" s="2"/>
      <c r="K82" s="2"/>
      <c r="L82" s="2"/>
      <c r="M82" s="2"/>
      <c r="N82" s="2"/>
      <c r="O82" s="2"/>
      <c r="P82" s="2"/>
      <c r="Q82" s="2"/>
      <c r="R82" s="2"/>
      <c r="S82" s="2"/>
      <c r="T82" s="2"/>
      <c r="U82" s="2"/>
      <c r="V82" s="2"/>
      <c r="W82" s="2"/>
      <c r="X82" s="2"/>
      <c r="Y82" s="2"/>
      <c r="Z82" s="2"/>
    </row>
    <row r="83" spans="1:26" ht="19.5" x14ac:dyDescent="0.25">
      <c r="A83" s="20"/>
      <c r="B83" s="21"/>
      <c r="C83" s="21"/>
      <c r="D83" s="21"/>
      <c r="E83" s="21"/>
      <c r="F83" s="21"/>
      <c r="G83" s="22" t="s">
        <v>74</v>
      </c>
      <c r="H83" s="23">
        <v>4</v>
      </c>
      <c r="I83" s="2"/>
      <c r="J83" s="2"/>
      <c r="K83" s="2"/>
      <c r="L83" s="2"/>
      <c r="M83" s="2"/>
      <c r="N83" s="2"/>
      <c r="O83" s="2"/>
      <c r="P83" s="2"/>
      <c r="Q83" s="2"/>
      <c r="R83" s="2"/>
      <c r="S83" s="2"/>
      <c r="T83" s="2"/>
      <c r="U83" s="2"/>
      <c r="V83" s="2"/>
      <c r="W83" s="2"/>
      <c r="X83" s="2"/>
      <c r="Y83" s="2"/>
      <c r="Z83" s="2"/>
    </row>
    <row r="84" spans="1:26" ht="19.5" x14ac:dyDescent="0.25">
      <c r="A84" s="20"/>
      <c r="B84" s="21"/>
      <c r="C84" s="21"/>
      <c r="D84" s="21"/>
      <c r="E84" s="21"/>
      <c r="F84" s="21"/>
      <c r="G84" s="22" t="s">
        <v>75</v>
      </c>
      <c r="H84" s="23">
        <v>4</v>
      </c>
      <c r="I84" s="2"/>
      <c r="J84" s="2"/>
      <c r="K84" s="2"/>
      <c r="L84" s="2"/>
      <c r="M84" s="2"/>
      <c r="N84" s="2"/>
      <c r="O84" s="2"/>
      <c r="P84" s="2"/>
      <c r="Q84" s="2"/>
      <c r="R84" s="2"/>
      <c r="S84" s="2"/>
      <c r="T84" s="2"/>
      <c r="U84" s="2"/>
      <c r="V84" s="2"/>
      <c r="W84" s="2"/>
      <c r="X84" s="2"/>
      <c r="Y84" s="2"/>
      <c r="Z84" s="2"/>
    </row>
    <row r="85" spans="1:26" ht="20.25" thickBot="1" x14ac:dyDescent="0.3">
      <c r="A85" s="20"/>
      <c r="B85" s="21"/>
      <c r="C85" s="24"/>
      <c r="D85" s="24"/>
      <c r="E85" s="24"/>
      <c r="F85" s="24"/>
      <c r="G85" s="25" t="s">
        <v>17</v>
      </c>
      <c r="H85" s="26">
        <f>SUM(H39:H49,H51:H60,H62:H68,H70:H75,H77:H84)</f>
        <v>493</v>
      </c>
      <c r="I85" s="2"/>
      <c r="J85" s="2"/>
      <c r="K85" s="2"/>
      <c r="L85" s="2"/>
      <c r="M85" s="2"/>
      <c r="N85" s="2"/>
      <c r="O85" s="2"/>
      <c r="P85" s="2"/>
      <c r="Q85" s="2"/>
      <c r="R85" s="2"/>
      <c r="S85" s="2"/>
      <c r="T85" s="2"/>
      <c r="U85" s="2"/>
      <c r="V85" s="2"/>
      <c r="W85" s="2"/>
      <c r="X85" s="2"/>
      <c r="Y85" s="2"/>
      <c r="Z85" s="2"/>
    </row>
    <row r="86" spans="1:26" ht="150" customHeight="1" thickBot="1" x14ac:dyDescent="0.35">
      <c r="A86" s="27"/>
      <c r="B86" s="24"/>
      <c r="C86" s="28" t="s">
        <v>115</v>
      </c>
      <c r="D86" s="29"/>
      <c r="E86" s="29"/>
      <c r="F86" s="30"/>
      <c r="G86" s="31"/>
      <c r="H86" s="32"/>
      <c r="I86" s="2"/>
      <c r="J86" s="2"/>
      <c r="K86" s="2"/>
      <c r="L86" s="2"/>
      <c r="M86" s="2"/>
      <c r="N86" s="2"/>
      <c r="O86" s="2"/>
      <c r="P86" s="2"/>
      <c r="Q86" s="2"/>
      <c r="R86" s="2"/>
      <c r="S86" s="2"/>
      <c r="T86" s="2"/>
      <c r="U86" s="2"/>
      <c r="V86" s="2"/>
      <c r="W86" s="2"/>
      <c r="X86" s="2"/>
      <c r="Y86" s="2"/>
      <c r="Z86" s="2"/>
    </row>
    <row r="87" spans="1:26" ht="19.5" x14ac:dyDescent="0.3">
      <c r="A87" s="15">
        <v>7</v>
      </c>
      <c r="B87" s="16" t="s">
        <v>82</v>
      </c>
      <c r="C87" s="17" t="s">
        <v>83</v>
      </c>
      <c r="D87" s="17" t="s">
        <v>84</v>
      </c>
      <c r="E87" s="17" t="s">
        <v>38</v>
      </c>
      <c r="F87" s="17" t="s">
        <v>85</v>
      </c>
      <c r="G87" s="18" t="s">
        <v>13</v>
      </c>
      <c r="H87" s="19"/>
      <c r="I87" s="2"/>
      <c r="J87" s="2"/>
      <c r="K87" s="2"/>
      <c r="L87" s="2"/>
      <c r="M87" s="2"/>
      <c r="N87" s="2"/>
      <c r="O87" s="2"/>
      <c r="P87" s="2"/>
      <c r="Q87" s="2"/>
      <c r="R87" s="2"/>
      <c r="S87" s="2"/>
      <c r="T87" s="2"/>
      <c r="U87" s="2"/>
      <c r="V87" s="2"/>
      <c r="W87" s="2"/>
      <c r="X87" s="2"/>
      <c r="Y87" s="2"/>
      <c r="Z87" s="2"/>
    </row>
    <row r="88" spans="1:26" ht="19.5" x14ac:dyDescent="0.25">
      <c r="A88" s="20"/>
      <c r="B88" s="21"/>
      <c r="C88" s="21"/>
      <c r="D88" s="21"/>
      <c r="E88" s="21"/>
      <c r="F88" s="21"/>
      <c r="G88" s="22" t="s">
        <v>23</v>
      </c>
      <c r="H88" s="23">
        <v>10</v>
      </c>
      <c r="I88" s="3"/>
      <c r="J88" s="2"/>
      <c r="K88" s="2"/>
      <c r="L88" s="2"/>
      <c r="M88" s="2"/>
      <c r="N88" s="2"/>
      <c r="O88" s="2"/>
      <c r="P88" s="2"/>
      <c r="Q88" s="2"/>
      <c r="R88" s="2"/>
      <c r="S88" s="2"/>
      <c r="T88" s="2"/>
      <c r="U88" s="2"/>
      <c r="V88" s="2"/>
      <c r="W88" s="2"/>
      <c r="X88" s="2"/>
      <c r="Y88" s="2"/>
      <c r="Z88" s="2"/>
    </row>
    <row r="89" spans="1:26" ht="47.25" x14ac:dyDescent="0.25">
      <c r="A89" s="20"/>
      <c r="B89" s="21"/>
      <c r="C89" s="21"/>
      <c r="D89" s="21"/>
      <c r="E89" s="21"/>
      <c r="F89" s="21"/>
      <c r="G89" s="22" t="s">
        <v>14</v>
      </c>
      <c r="H89" s="23">
        <v>10</v>
      </c>
      <c r="I89" s="2"/>
      <c r="J89" s="2"/>
      <c r="K89" s="2"/>
      <c r="L89" s="2"/>
      <c r="M89" s="2"/>
      <c r="N89" s="2"/>
      <c r="O89" s="2"/>
      <c r="P89" s="2"/>
      <c r="Q89" s="2"/>
      <c r="R89" s="2"/>
      <c r="S89" s="2"/>
      <c r="T89" s="2"/>
      <c r="U89" s="2"/>
      <c r="V89" s="2"/>
      <c r="W89" s="2"/>
      <c r="X89" s="2"/>
      <c r="Y89" s="2"/>
      <c r="Z89" s="2"/>
    </row>
    <row r="90" spans="1:26" ht="32.25" thickBot="1" x14ac:dyDescent="0.3">
      <c r="A90" s="20"/>
      <c r="B90" s="21"/>
      <c r="C90" s="21"/>
      <c r="D90" s="21"/>
      <c r="E90" s="21"/>
      <c r="F90" s="21"/>
      <c r="G90" s="22" t="s">
        <v>28</v>
      </c>
      <c r="H90" s="23">
        <v>10</v>
      </c>
      <c r="I90" s="3"/>
      <c r="J90" s="2"/>
      <c r="K90" s="2"/>
      <c r="L90" s="2"/>
      <c r="M90" s="2"/>
      <c r="N90" s="2"/>
      <c r="O90" s="2"/>
      <c r="P90" s="2"/>
      <c r="Q90" s="2"/>
      <c r="R90" s="2"/>
      <c r="S90" s="2"/>
      <c r="T90" s="2"/>
      <c r="U90" s="2"/>
      <c r="V90" s="2"/>
      <c r="W90" s="2"/>
      <c r="X90" s="2"/>
      <c r="Y90" s="2"/>
      <c r="Z90" s="2"/>
    </row>
    <row r="91" spans="1:26" ht="19.5" x14ac:dyDescent="0.3">
      <c r="A91" s="20"/>
      <c r="B91" s="21"/>
      <c r="C91" s="21"/>
      <c r="D91" s="21"/>
      <c r="E91" s="21"/>
      <c r="F91" s="21"/>
      <c r="G91" s="18" t="s">
        <v>15</v>
      </c>
      <c r="H91" s="19"/>
      <c r="I91" s="2"/>
      <c r="J91" s="2"/>
      <c r="K91" s="2"/>
      <c r="L91" s="2"/>
      <c r="M91" s="2"/>
      <c r="N91" s="2"/>
      <c r="O91" s="2"/>
      <c r="P91" s="2"/>
      <c r="Q91" s="2"/>
      <c r="R91" s="2"/>
      <c r="S91" s="2"/>
      <c r="T91" s="2"/>
      <c r="U91" s="2"/>
      <c r="V91" s="2"/>
      <c r="W91" s="2"/>
      <c r="X91" s="2"/>
      <c r="Y91" s="2"/>
      <c r="Z91" s="2"/>
    </row>
    <row r="92" spans="1:26" ht="31.5" x14ac:dyDescent="0.25">
      <c r="A92" s="20"/>
      <c r="B92" s="21"/>
      <c r="C92" s="21"/>
      <c r="D92" s="21"/>
      <c r="E92" s="21"/>
      <c r="F92" s="21"/>
      <c r="G92" s="22" t="s">
        <v>29</v>
      </c>
      <c r="H92" s="23">
        <v>10</v>
      </c>
      <c r="I92" s="3"/>
      <c r="J92" s="2"/>
      <c r="K92" s="2"/>
      <c r="L92" s="2"/>
      <c r="M92" s="2"/>
      <c r="N92" s="2"/>
      <c r="O92" s="2"/>
      <c r="P92" s="2"/>
      <c r="Q92" s="2"/>
      <c r="R92" s="2"/>
      <c r="S92" s="2"/>
      <c r="T92" s="2"/>
      <c r="U92" s="2"/>
      <c r="V92" s="2"/>
      <c r="W92" s="2"/>
      <c r="X92" s="2"/>
      <c r="Y92" s="2"/>
      <c r="Z92" s="2"/>
    </row>
    <row r="93" spans="1:26" ht="31.5" x14ac:dyDescent="0.25">
      <c r="A93" s="20"/>
      <c r="B93" s="21"/>
      <c r="C93" s="21"/>
      <c r="D93" s="21"/>
      <c r="E93" s="21"/>
      <c r="F93" s="21"/>
      <c r="G93" s="22" t="s">
        <v>16</v>
      </c>
      <c r="H93" s="23">
        <v>10</v>
      </c>
      <c r="I93" s="3"/>
      <c r="J93" s="2"/>
      <c r="K93" s="2"/>
      <c r="L93" s="2"/>
      <c r="M93" s="2"/>
      <c r="N93" s="2"/>
      <c r="O93" s="2"/>
      <c r="P93" s="2"/>
      <c r="Q93" s="2"/>
      <c r="R93" s="2"/>
      <c r="S93" s="2"/>
      <c r="T93" s="2"/>
      <c r="U93" s="2"/>
      <c r="V93" s="2"/>
      <c r="W93" s="2"/>
      <c r="X93" s="2"/>
      <c r="Y93" s="2"/>
      <c r="Z93" s="2"/>
    </row>
    <row r="94" spans="1:26" ht="19.5" x14ac:dyDescent="0.25">
      <c r="A94" s="20"/>
      <c r="B94" s="21"/>
      <c r="C94" s="21"/>
      <c r="D94" s="21"/>
      <c r="E94" s="21"/>
      <c r="F94" s="21"/>
      <c r="G94" s="22" t="s">
        <v>30</v>
      </c>
      <c r="H94" s="23">
        <v>10</v>
      </c>
      <c r="I94" s="3"/>
      <c r="J94" s="2"/>
      <c r="K94" s="2"/>
      <c r="L94" s="2"/>
      <c r="M94" s="2"/>
      <c r="N94" s="2"/>
      <c r="O94" s="2"/>
      <c r="P94" s="2"/>
      <c r="Q94" s="2"/>
      <c r="R94" s="2"/>
      <c r="S94" s="2"/>
      <c r="T94" s="2"/>
      <c r="U94" s="2"/>
      <c r="V94" s="2"/>
      <c r="W94" s="2"/>
      <c r="X94" s="2"/>
      <c r="Y94" s="2"/>
      <c r="Z94" s="2"/>
    </row>
    <row r="95" spans="1:26" ht="20.25" thickBot="1" x14ac:dyDescent="0.3">
      <c r="A95" s="20"/>
      <c r="B95" s="21"/>
      <c r="C95" s="21"/>
      <c r="D95" s="21"/>
      <c r="E95" s="21"/>
      <c r="F95" s="21"/>
      <c r="G95" s="25" t="s">
        <v>17</v>
      </c>
      <c r="H95" s="26">
        <f>SUM(H88:H90,H92:H94,)</f>
        <v>60</v>
      </c>
      <c r="I95" s="2"/>
      <c r="J95" s="2"/>
      <c r="K95" s="2"/>
      <c r="L95" s="2"/>
      <c r="M95" s="2"/>
      <c r="N95" s="2"/>
      <c r="O95" s="2"/>
      <c r="P95" s="2"/>
      <c r="Q95" s="2"/>
      <c r="R95" s="2"/>
      <c r="S95" s="2"/>
      <c r="T95" s="2"/>
      <c r="U95" s="2"/>
      <c r="V95" s="2"/>
      <c r="W95" s="2"/>
      <c r="X95" s="2"/>
      <c r="Y95" s="2"/>
      <c r="Z95" s="2"/>
    </row>
    <row r="96" spans="1:26" ht="150" customHeight="1" thickBot="1" x14ac:dyDescent="0.35">
      <c r="A96" s="27"/>
      <c r="B96" s="24"/>
      <c r="C96" s="28" t="s">
        <v>116</v>
      </c>
      <c r="D96" s="29"/>
      <c r="E96" s="29"/>
      <c r="F96" s="30"/>
      <c r="G96" s="31"/>
      <c r="H96" s="32"/>
      <c r="I96" s="2"/>
      <c r="J96" s="2"/>
      <c r="K96" s="2"/>
      <c r="L96" s="2"/>
      <c r="M96" s="2"/>
      <c r="N96" s="2"/>
      <c r="O96" s="2"/>
      <c r="P96" s="2"/>
      <c r="Q96" s="2"/>
      <c r="R96" s="2"/>
      <c r="S96" s="2"/>
      <c r="T96" s="2"/>
      <c r="U96" s="2"/>
      <c r="V96" s="2"/>
      <c r="W96" s="2"/>
      <c r="X96" s="2"/>
      <c r="Y96" s="2"/>
      <c r="Z96" s="2"/>
    </row>
    <row r="97" spans="1:26" ht="19.5" x14ac:dyDescent="0.3">
      <c r="A97" s="15">
        <v>8</v>
      </c>
      <c r="B97" s="16" t="s">
        <v>8</v>
      </c>
      <c r="C97" s="17" t="s">
        <v>86</v>
      </c>
      <c r="D97" s="17" t="s">
        <v>87</v>
      </c>
      <c r="E97" s="17" t="s">
        <v>38</v>
      </c>
      <c r="F97" s="17" t="s">
        <v>88</v>
      </c>
      <c r="G97" s="18" t="s">
        <v>13</v>
      </c>
      <c r="H97" s="19"/>
      <c r="I97" s="2"/>
      <c r="J97" s="2"/>
      <c r="K97" s="2"/>
      <c r="L97" s="2"/>
      <c r="M97" s="2"/>
      <c r="N97" s="2"/>
      <c r="O97" s="2"/>
      <c r="P97" s="2"/>
      <c r="Q97" s="2"/>
      <c r="R97" s="2"/>
      <c r="S97" s="2"/>
      <c r="T97" s="2"/>
      <c r="U97" s="2"/>
      <c r="V97" s="2"/>
      <c r="W97" s="2"/>
      <c r="X97" s="2"/>
      <c r="Y97" s="2"/>
      <c r="Z97" s="2"/>
    </row>
    <row r="98" spans="1:26" ht="48" thickBot="1" x14ac:dyDescent="0.3">
      <c r="A98" s="20"/>
      <c r="B98" s="21"/>
      <c r="C98" s="21"/>
      <c r="D98" s="21"/>
      <c r="E98" s="21"/>
      <c r="F98" s="21"/>
      <c r="G98" s="22" t="s">
        <v>14</v>
      </c>
      <c r="H98" s="23">
        <v>20</v>
      </c>
      <c r="I98" s="2"/>
      <c r="J98" s="2"/>
      <c r="K98" s="2"/>
      <c r="L98" s="2"/>
      <c r="M98" s="2"/>
      <c r="N98" s="2"/>
      <c r="O98" s="2"/>
      <c r="P98" s="2"/>
      <c r="Q98" s="2"/>
      <c r="R98" s="2"/>
      <c r="S98" s="2"/>
      <c r="T98" s="2"/>
      <c r="U98" s="2"/>
      <c r="V98" s="2"/>
      <c r="W98" s="2"/>
      <c r="X98" s="2"/>
      <c r="Y98" s="2"/>
      <c r="Z98" s="2"/>
    </row>
    <row r="99" spans="1:26" ht="19.5" x14ac:dyDescent="0.3">
      <c r="A99" s="20"/>
      <c r="B99" s="21"/>
      <c r="C99" s="21"/>
      <c r="D99" s="21"/>
      <c r="E99" s="21"/>
      <c r="F99" s="21"/>
      <c r="G99" s="18" t="s">
        <v>15</v>
      </c>
      <c r="H99" s="19"/>
      <c r="I99" s="2"/>
      <c r="J99" s="2"/>
      <c r="K99" s="2"/>
      <c r="L99" s="2"/>
      <c r="M99" s="2"/>
      <c r="N99" s="2"/>
      <c r="O99" s="2"/>
      <c r="P99" s="2"/>
      <c r="Q99" s="2"/>
      <c r="R99" s="2"/>
      <c r="S99" s="2"/>
      <c r="T99" s="2"/>
      <c r="U99" s="2"/>
      <c r="V99" s="2"/>
      <c r="W99" s="2"/>
      <c r="X99" s="2"/>
      <c r="Y99" s="2"/>
      <c r="Z99" s="2"/>
    </row>
    <row r="100" spans="1:26" ht="31.5" x14ac:dyDescent="0.25">
      <c r="A100" s="20"/>
      <c r="B100" s="21"/>
      <c r="C100" s="21"/>
      <c r="D100" s="21"/>
      <c r="E100" s="21"/>
      <c r="F100" s="21"/>
      <c r="G100" s="22" t="s">
        <v>16</v>
      </c>
      <c r="H100" s="23">
        <v>20</v>
      </c>
      <c r="I100" s="3"/>
      <c r="J100" s="2"/>
      <c r="K100" s="2"/>
      <c r="L100" s="2"/>
      <c r="M100" s="2"/>
      <c r="N100" s="2"/>
      <c r="O100" s="2"/>
      <c r="P100" s="2"/>
      <c r="Q100" s="2"/>
      <c r="R100" s="2"/>
      <c r="S100" s="2"/>
      <c r="T100" s="2"/>
      <c r="U100" s="2"/>
      <c r="V100" s="2"/>
      <c r="W100" s="2"/>
      <c r="X100" s="2"/>
      <c r="Y100" s="2"/>
      <c r="Z100" s="2"/>
    </row>
    <row r="101" spans="1:26" ht="20.25" thickBot="1" x14ac:dyDescent="0.3">
      <c r="A101" s="20"/>
      <c r="B101" s="21"/>
      <c r="C101" s="21"/>
      <c r="D101" s="21"/>
      <c r="E101" s="21"/>
      <c r="F101" s="21"/>
      <c r="G101" s="25" t="s">
        <v>17</v>
      </c>
      <c r="H101" s="26">
        <f>SUM(H98,H100,)</f>
        <v>40</v>
      </c>
      <c r="I101" s="2"/>
      <c r="J101" s="2"/>
      <c r="K101" s="2"/>
      <c r="L101" s="2"/>
      <c r="M101" s="2"/>
      <c r="N101" s="2"/>
      <c r="O101" s="2"/>
      <c r="P101" s="2"/>
      <c r="Q101" s="2"/>
      <c r="R101" s="2"/>
      <c r="S101" s="2"/>
      <c r="T101" s="2"/>
      <c r="U101" s="2"/>
      <c r="V101" s="2"/>
      <c r="W101" s="2"/>
      <c r="X101" s="2"/>
      <c r="Y101" s="2"/>
      <c r="Z101" s="2"/>
    </row>
    <row r="102" spans="1:26" ht="150" customHeight="1" thickBot="1" x14ac:dyDescent="0.35">
      <c r="A102" s="27"/>
      <c r="B102" s="33"/>
      <c r="C102" s="28" t="s">
        <v>117</v>
      </c>
      <c r="D102" s="29"/>
      <c r="E102" s="29"/>
      <c r="F102" s="30"/>
      <c r="G102" s="31"/>
      <c r="H102" s="32"/>
      <c r="I102" s="2"/>
      <c r="J102" s="2"/>
      <c r="K102" s="2"/>
      <c r="L102" s="2"/>
      <c r="M102" s="2"/>
      <c r="N102" s="2"/>
      <c r="O102" s="2"/>
      <c r="P102" s="2"/>
      <c r="Q102" s="2"/>
      <c r="R102" s="2"/>
      <c r="S102" s="2"/>
      <c r="T102" s="2"/>
      <c r="U102" s="2"/>
      <c r="V102" s="2"/>
      <c r="W102" s="2"/>
      <c r="X102" s="2"/>
      <c r="Y102" s="2"/>
      <c r="Z102" s="2"/>
    </row>
    <row r="103" spans="1:26" ht="19.5" x14ac:dyDescent="0.3">
      <c r="A103" s="15">
        <v>9</v>
      </c>
      <c r="B103" s="16" t="s">
        <v>89</v>
      </c>
      <c r="C103" s="17" t="s">
        <v>90</v>
      </c>
      <c r="D103" s="17" t="s">
        <v>91</v>
      </c>
      <c r="E103" s="17" t="s">
        <v>38</v>
      </c>
      <c r="F103" s="17" t="s">
        <v>92</v>
      </c>
      <c r="G103" s="18" t="s">
        <v>13</v>
      </c>
      <c r="H103" s="19"/>
      <c r="I103" s="2"/>
      <c r="J103" s="2"/>
      <c r="K103" s="2"/>
      <c r="L103" s="2"/>
      <c r="M103" s="2"/>
      <c r="N103" s="2"/>
      <c r="O103" s="2"/>
      <c r="P103" s="2"/>
      <c r="Q103" s="2"/>
      <c r="R103" s="2"/>
      <c r="S103" s="2"/>
      <c r="T103" s="2"/>
      <c r="U103" s="2"/>
      <c r="V103" s="2"/>
      <c r="W103" s="2"/>
      <c r="X103" s="2"/>
      <c r="Y103" s="2"/>
      <c r="Z103" s="2"/>
    </row>
    <row r="104" spans="1:26" ht="19.5" x14ac:dyDescent="0.25">
      <c r="A104" s="20"/>
      <c r="B104" s="21"/>
      <c r="C104" s="21"/>
      <c r="D104" s="21"/>
      <c r="E104" s="21"/>
      <c r="F104" s="21"/>
      <c r="G104" s="22" t="s">
        <v>23</v>
      </c>
      <c r="H104" s="23">
        <v>6</v>
      </c>
      <c r="I104" s="3"/>
      <c r="J104" s="2"/>
      <c r="K104" s="2"/>
      <c r="L104" s="2"/>
      <c r="M104" s="2"/>
      <c r="N104" s="2"/>
      <c r="O104" s="2"/>
      <c r="P104" s="2"/>
      <c r="Q104" s="2"/>
      <c r="R104" s="2"/>
      <c r="S104" s="2"/>
      <c r="T104" s="2"/>
      <c r="U104" s="2"/>
      <c r="V104" s="2"/>
      <c r="W104" s="2"/>
      <c r="X104" s="2"/>
      <c r="Y104" s="2"/>
      <c r="Z104" s="2"/>
    </row>
    <row r="105" spans="1:26" ht="31.5" x14ac:dyDescent="0.25">
      <c r="A105" s="20"/>
      <c r="B105" s="21"/>
      <c r="C105" s="21"/>
      <c r="D105" s="21"/>
      <c r="E105" s="21"/>
      <c r="F105" s="21"/>
      <c r="G105" s="22" t="s">
        <v>28</v>
      </c>
      <c r="H105" s="23">
        <v>6</v>
      </c>
      <c r="I105" s="3"/>
      <c r="J105" s="2"/>
      <c r="K105" s="2"/>
      <c r="L105" s="2"/>
      <c r="M105" s="2"/>
      <c r="N105" s="2"/>
      <c r="O105" s="2"/>
      <c r="P105" s="2"/>
      <c r="Q105" s="2"/>
      <c r="R105" s="2"/>
      <c r="S105" s="2"/>
      <c r="T105" s="2"/>
      <c r="U105" s="2"/>
      <c r="V105" s="2"/>
      <c r="W105" s="2"/>
      <c r="X105" s="2"/>
      <c r="Y105" s="2"/>
      <c r="Z105" s="2"/>
    </row>
    <row r="106" spans="1:26" ht="20.25" thickBot="1" x14ac:dyDescent="0.3">
      <c r="A106" s="20"/>
      <c r="B106" s="21"/>
      <c r="C106" s="21"/>
      <c r="D106" s="21"/>
      <c r="E106" s="21"/>
      <c r="F106" s="21"/>
      <c r="G106" s="22" t="s">
        <v>93</v>
      </c>
      <c r="H106" s="23">
        <v>10</v>
      </c>
      <c r="I106" s="2"/>
      <c r="J106" s="2"/>
      <c r="K106" s="2"/>
      <c r="L106" s="2"/>
      <c r="M106" s="2"/>
      <c r="N106" s="2"/>
      <c r="O106" s="2"/>
      <c r="P106" s="2"/>
      <c r="Q106" s="2"/>
      <c r="R106" s="2"/>
      <c r="S106" s="2"/>
      <c r="T106" s="2"/>
      <c r="U106" s="2"/>
      <c r="V106" s="2"/>
      <c r="W106" s="2"/>
      <c r="X106" s="2"/>
      <c r="Y106" s="2"/>
      <c r="Z106" s="2"/>
    </row>
    <row r="107" spans="1:26" ht="19.5" x14ac:dyDescent="0.3">
      <c r="A107" s="20"/>
      <c r="B107" s="21"/>
      <c r="C107" s="21"/>
      <c r="D107" s="21"/>
      <c r="E107" s="21"/>
      <c r="F107" s="21"/>
      <c r="G107" s="18" t="s">
        <v>15</v>
      </c>
      <c r="H107" s="19"/>
      <c r="I107" s="2"/>
      <c r="J107" s="2"/>
      <c r="K107" s="2"/>
      <c r="L107" s="2"/>
      <c r="M107" s="2"/>
      <c r="N107" s="2"/>
      <c r="O107" s="2"/>
      <c r="P107" s="2"/>
      <c r="Q107" s="2"/>
      <c r="R107" s="2"/>
      <c r="S107" s="2"/>
      <c r="T107" s="2"/>
      <c r="U107" s="2"/>
      <c r="V107" s="2"/>
      <c r="W107" s="2"/>
      <c r="X107" s="2"/>
      <c r="Y107" s="2"/>
      <c r="Z107" s="2"/>
    </row>
    <row r="108" spans="1:26" ht="31.5" x14ac:dyDescent="0.25">
      <c r="A108" s="20"/>
      <c r="B108" s="21"/>
      <c r="C108" s="21"/>
      <c r="D108" s="21"/>
      <c r="E108" s="21"/>
      <c r="F108" s="21"/>
      <c r="G108" s="22" t="s">
        <v>29</v>
      </c>
      <c r="H108" s="23">
        <v>6</v>
      </c>
      <c r="I108" s="3"/>
      <c r="J108" s="2"/>
      <c r="K108" s="2"/>
      <c r="L108" s="2"/>
      <c r="M108" s="2"/>
      <c r="N108" s="2"/>
      <c r="O108" s="2"/>
      <c r="P108" s="2"/>
      <c r="Q108" s="2"/>
      <c r="R108" s="2"/>
      <c r="S108" s="2"/>
      <c r="T108" s="2"/>
      <c r="U108" s="2"/>
      <c r="V108" s="2"/>
      <c r="W108" s="2"/>
      <c r="X108" s="2"/>
      <c r="Y108" s="2"/>
      <c r="Z108" s="2"/>
    </row>
    <row r="109" spans="1:26" ht="19.5" x14ac:dyDescent="0.25">
      <c r="A109" s="20"/>
      <c r="B109" s="21"/>
      <c r="C109" s="21"/>
      <c r="D109" s="21"/>
      <c r="E109" s="21"/>
      <c r="F109" s="21"/>
      <c r="G109" s="22" t="s">
        <v>30</v>
      </c>
      <c r="H109" s="23">
        <v>6</v>
      </c>
      <c r="I109" s="3"/>
      <c r="J109" s="2"/>
      <c r="K109" s="2"/>
      <c r="L109" s="2"/>
      <c r="M109" s="2"/>
      <c r="N109" s="2"/>
      <c r="O109" s="2"/>
      <c r="P109" s="2"/>
      <c r="Q109" s="2"/>
      <c r="R109" s="2"/>
      <c r="S109" s="2"/>
      <c r="T109" s="2"/>
      <c r="U109" s="2"/>
      <c r="V109" s="2"/>
      <c r="W109" s="2"/>
      <c r="X109" s="2"/>
      <c r="Y109" s="2"/>
      <c r="Z109" s="2"/>
    </row>
    <row r="110" spans="1:26" ht="19.5" x14ac:dyDescent="0.25">
      <c r="A110" s="20"/>
      <c r="B110" s="21"/>
      <c r="C110" s="21"/>
      <c r="D110" s="21"/>
      <c r="E110" s="21"/>
      <c r="F110" s="21"/>
      <c r="G110" s="22" t="s">
        <v>94</v>
      </c>
      <c r="H110" s="23">
        <v>10</v>
      </c>
      <c r="I110" s="3"/>
      <c r="J110" s="2"/>
      <c r="K110" s="2"/>
      <c r="L110" s="2"/>
      <c r="M110" s="2"/>
      <c r="N110" s="2"/>
      <c r="O110" s="2"/>
      <c r="P110" s="2"/>
      <c r="Q110" s="2"/>
      <c r="R110" s="2"/>
      <c r="S110" s="2"/>
      <c r="T110" s="2"/>
      <c r="U110" s="2"/>
      <c r="V110" s="2"/>
      <c r="W110" s="2"/>
      <c r="X110" s="2"/>
      <c r="Y110" s="2"/>
      <c r="Z110" s="2"/>
    </row>
    <row r="111" spans="1:26" ht="20.25" thickBot="1" x14ac:dyDescent="0.3">
      <c r="A111" s="20"/>
      <c r="B111" s="21"/>
      <c r="C111" s="24"/>
      <c r="D111" s="24"/>
      <c r="E111" s="24"/>
      <c r="F111" s="24"/>
      <c r="G111" s="25" t="s">
        <v>17</v>
      </c>
      <c r="H111" s="26">
        <f>SUM(H104:H106,H108:H110,)</f>
        <v>44</v>
      </c>
      <c r="I111" s="2"/>
      <c r="J111" s="2"/>
      <c r="K111" s="2"/>
      <c r="L111" s="2"/>
      <c r="M111" s="2"/>
      <c r="N111" s="2"/>
      <c r="O111" s="2"/>
      <c r="P111" s="2"/>
      <c r="Q111" s="2"/>
      <c r="R111" s="2"/>
      <c r="S111" s="2"/>
      <c r="T111" s="2"/>
      <c r="U111" s="2"/>
      <c r="V111" s="2"/>
      <c r="W111" s="2"/>
      <c r="X111" s="2"/>
      <c r="Y111" s="2"/>
      <c r="Z111" s="2"/>
    </row>
    <row r="112" spans="1:26" ht="150" customHeight="1" thickBot="1" x14ac:dyDescent="0.35">
      <c r="A112" s="27"/>
      <c r="B112" s="24"/>
      <c r="C112" s="28" t="s">
        <v>118</v>
      </c>
      <c r="D112" s="29"/>
      <c r="E112" s="29"/>
      <c r="F112" s="30"/>
      <c r="G112" s="31"/>
      <c r="H112" s="32"/>
      <c r="I112" s="2"/>
      <c r="J112" s="2"/>
      <c r="K112" s="2"/>
      <c r="L112" s="2"/>
      <c r="M112" s="2"/>
      <c r="N112" s="2"/>
      <c r="O112" s="2"/>
      <c r="P112" s="2"/>
      <c r="Q112" s="2"/>
      <c r="R112" s="2"/>
      <c r="S112" s="2"/>
      <c r="T112" s="2"/>
      <c r="U112" s="2"/>
      <c r="V112" s="2"/>
      <c r="W112" s="2"/>
      <c r="X112" s="2"/>
      <c r="Y112" s="2"/>
      <c r="Z112" s="2"/>
    </row>
    <row r="113" spans="1:26" ht="19.5" x14ac:dyDescent="0.3">
      <c r="A113" s="15">
        <v>10</v>
      </c>
      <c r="B113" s="16" t="s">
        <v>8</v>
      </c>
      <c r="C113" s="17" t="s">
        <v>95</v>
      </c>
      <c r="D113" s="17" t="s">
        <v>96</v>
      </c>
      <c r="E113" s="17" t="s">
        <v>38</v>
      </c>
      <c r="F113" s="17" t="s">
        <v>97</v>
      </c>
      <c r="G113" s="18" t="s">
        <v>93</v>
      </c>
      <c r="H113" s="19"/>
      <c r="I113" s="2"/>
      <c r="J113" s="2"/>
      <c r="K113" s="2"/>
      <c r="L113" s="2"/>
      <c r="M113" s="2"/>
      <c r="N113" s="2"/>
      <c r="O113" s="2"/>
      <c r="P113" s="2"/>
      <c r="Q113" s="2"/>
      <c r="R113" s="2"/>
      <c r="S113" s="2"/>
      <c r="T113" s="2"/>
      <c r="U113" s="2"/>
      <c r="V113" s="2"/>
      <c r="W113" s="2"/>
      <c r="X113" s="2"/>
      <c r="Y113" s="2"/>
      <c r="Z113" s="2"/>
    </row>
    <row r="114" spans="1:26" ht="32.25" thickBot="1" x14ac:dyDescent="0.3">
      <c r="A114" s="20"/>
      <c r="B114" s="21"/>
      <c r="C114" s="21"/>
      <c r="D114" s="21"/>
      <c r="E114" s="21"/>
      <c r="F114" s="21"/>
      <c r="G114" s="22" t="s">
        <v>50</v>
      </c>
      <c r="H114" s="23">
        <v>8</v>
      </c>
      <c r="I114" s="2"/>
      <c r="J114" s="2"/>
      <c r="K114" s="2"/>
      <c r="L114" s="2"/>
      <c r="M114" s="2"/>
      <c r="N114" s="2"/>
      <c r="O114" s="2"/>
      <c r="P114" s="2"/>
      <c r="Q114" s="2"/>
      <c r="R114" s="2"/>
      <c r="S114" s="2"/>
      <c r="T114" s="2"/>
      <c r="U114" s="2"/>
      <c r="V114" s="2"/>
      <c r="W114" s="2"/>
      <c r="X114" s="2"/>
      <c r="Y114" s="2"/>
      <c r="Z114" s="2"/>
    </row>
    <row r="115" spans="1:26" ht="19.5" x14ac:dyDescent="0.3">
      <c r="A115" s="20"/>
      <c r="B115" s="21"/>
      <c r="C115" s="21"/>
      <c r="D115" s="21"/>
      <c r="E115" s="21"/>
      <c r="F115" s="21"/>
      <c r="G115" s="18" t="s">
        <v>15</v>
      </c>
      <c r="H115" s="19"/>
      <c r="I115" s="2"/>
      <c r="J115" s="2"/>
      <c r="K115" s="2"/>
      <c r="L115" s="2"/>
      <c r="M115" s="2"/>
      <c r="N115" s="2"/>
      <c r="O115" s="2"/>
      <c r="P115" s="2"/>
      <c r="Q115" s="2"/>
      <c r="R115" s="2"/>
      <c r="S115" s="2"/>
      <c r="T115" s="2"/>
      <c r="U115" s="2"/>
      <c r="V115" s="2"/>
      <c r="W115" s="2"/>
      <c r="X115" s="2"/>
      <c r="Y115" s="2"/>
      <c r="Z115" s="2"/>
    </row>
    <row r="116" spans="1:26" ht="31.5" x14ac:dyDescent="0.25">
      <c r="A116" s="20"/>
      <c r="B116" s="21"/>
      <c r="C116" s="21"/>
      <c r="D116" s="21"/>
      <c r="E116" s="21"/>
      <c r="F116" s="21"/>
      <c r="G116" s="22" t="s">
        <v>109</v>
      </c>
      <c r="H116" s="23">
        <v>8</v>
      </c>
      <c r="I116" s="8"/>
      <c r="J116" s="2"/>
      <c r="K116" s="2"/>
      <c r="L116" s="2"/>
      <c r="M116" s="2"/>
      <c r="N116" s="2"/>
      <c r="O116" s="2"/>
      <c r="P116" s="2"/>
      <c r="Q116" s="2"/>
      <c r="R116" s="2"/>
      <c r="S116" s="2"/>
      <c r="T116" s="2"/>
      <c r="U116" s="2"/>
      <c r="V116" s="2"/>
      <c r="W116" s="2"/>
      <c r="X116" s="2"/>
      <c r="Y116" s="2"/>
      <c r="Z116" s="2"/>
    </row>
    <row r="117" spans="1:26" ht="20.25" thickBot="1" x14ac:dyDescent="0.3">
      <c r="A117" s="20"/>
      <c r="B117" s="21"/>
      <c r="C117" s="21"/>
      <c r="D117" s="21"/>
      <c r="E117" s="21"/>
      <c r="F117" s="21"/>
      <c r="G117" s="25" t="s">
        <v>17</v>
      </c>
      <c r="H117" s="26">
        <f>SUM(H114,H116,)</f>
        <v>16</v>
      </c>
      <c r="I117" s="2"/>
      <c r="J117" s="2"/>
      <c r="K117" s="2"/>
      <c r="L117" s="2"/>
      <c r="M117" s="2"/>
      <c r="N117" s="2"/>
      <c r="O117" s="2"/>
      <c r="P117" s="2"/>
      <c r="Q117" s="2"/>
      <c r="R117" s="2"/>
      <c r="S117" s="2"/>
      <c r="T117" s="2"/>
      <c r="U117" s="2"/>
      <c r="V117" s="2"/>
      <c r="W117" s="2"/>
      <c r="X117" s="2"/>
      <c r="Y117" s="2"/>
      <c r="Z117" s="2"/>
    </row>
    <row r="118" spans="1:26" ht="150" customHeight="1" thickBot="1" x14ac:dyDescent="0.35">
      <c r="A118" s="27"/>
      <c r="B118" s="33"/>
      <c r="C118" s="28" t="s">
        <v>119</v>
      </c>
      <c r="D118" s="29"/>
      <c r="E118" s="29"/>
      <c r="F118" s="30"/>
      <c r="G118" s="31"/>
      <c r="H118" s="32"/>
      <c r="I118" s="2"/>
      <c r="J118" s="2"/>
      <c r="K118" s="2"/>
      <c r="L118" s="2"/>
      <c r="M118" s="2"/>
      <c r="N118" s="2"/>
      <c r="O118" s="2"/>
      <c r="P118" s="2"/>
      <c r="Q118" s="2"/>
      <c r="R118" s="2"/>
      <c r="S118" s="2"/>
      <c r="T118" s="2"/>
      <c r="U118" s="2"/>
      <c r="V118" s="2"/>
      <c r="W118" s="2"/>
      <c r="X118" s="2"/>
      <c r="Y118" s="2"/>
      <c r="Z118" s="2"/>
    </row>
    <row r="119" spans="1:26" ht="19.5" x14ac:dyDescent="0.3">
      <c r="A119" s="15">
        <v>11</v>
      </c>
      <c r="B119" s="16" t="s">
        <v>98</v>
      </c>
      <c r="C119" s="17" t="s">
        <v>99</v>
      </c>
      <c r="D119" s="17" t="s">
        <v>100</v>
      </c>
      <c r="E119" s="17" t="s">
        <v>38</v>
      </c>
      <c r="F119" s="17" t="s">
        <v>101</v>
      </c>
      <c r="G119" s="18" t="s">
        <v>13</v>
      </c>
      <c r="H119" s="19"/>
      <c r="I119" s="2"/>
      <c r="J119" s="2"/>
      <c r="K119" s="2"/>
      <c r="L119" s="2"/>
      <c r="M119" s="2"/>
      <c r="N119" s="2"/>
      <c r="O119" s="2"/>
      <c r="P119" s="2"/>
      <c r="Q119" s="2"/>
      <c r="R119" s="2"/>
      <c r="S119" s="2"/>
      <c r="T119" s="2"/>
      <c r="U119" s="2"/>
      <c r="V119" s="2"/>
      <c r="W119" s="2"/>
      <c r="X119" s="2"/>
      <c r="Y119" s="2"/>
      <c r="Z119" s="2"/>
    </row>
    <row r="120" spans="1:26" ht="47.25" x14ac:dyDescent="0.25">
      <c r="A120" s="20"/>
      <c r="B120" s="21"/>
      <c r="C120" s="21"/>
      <c r="D120" s="21"/>
      <c r="E120" s="21"/>
      <c r="F120" s="21"/>
      <c r="G120" s="22" t="s">
        <v>14</v>
      </c>
      <c r="H120" s="23">
        <v>4</v>
      </c>
      <c r="I120" s="2"/>
      <c r="J120" s="2"/>
      <c r="K120" s="2"/>
      <c r="L120" s="2"/>
      <c r="M120" s="2"/>
      <c r="N120" s="2"/>
      <c r="O120" s="2"/>
      <c r="P120" s="2"/>
      <c r="Q120" s="2"/>
      <c r="R120" s="2"/>
      <c r="S120" s="2"/>
      <c r="T120" s="2"/>
      <c r="U120" s="2"/>
      <c r="V120" s="2"/>
      <c r="W120" s="2"/>
      <c r="X120" s="2"/>
      <c r="Y120" s="2"/>
      <c r="Z120" s="2"/>
    </row>
    <row r="121" spans="1:26" ht="31.5" x14ac:dyDescent="0.25">
      <c r="A121" s="20"/>
      <c r="B121" s="21"/>
      <c r="C121" s="21"/>
      <c r="D121" s="21"/>
      <c r="E121" s="21"/>
      <c r="F121" s="21"/>
      <c r="G121" s="22" t="s">
        <v>28</v>
      </c>
      <c r="H121" s="23">
        <v>4</v>
      </c>
      <c r="I121" s="3"/>
      <c r="J121" s="2"/>
      <c r="K121" s="2"/>
      <c r="L121" s="2"/>
      <c r="M121" s="2"/>
      <c r="N121" s="2"/>
      <c r="O121" s="2"/>
      <c r="P121" s="2"/>
      <c r="Q121" s="2"/>
      <c r="R121" s="2"/>
      <c r="S121" s="2"/>
      <c r="T121" s="2"/>
      <c r="U121" s="2"/>
      <c r="V121" s="2"/>
      <c r="W121" s="2"/>
      <c r="X121" s="2"/>
      <c r="Y121" s="2"/>
      <c r="Z121" s="2"/>
    </row>
    <row r="122" spans="1:26" ht="20.25" thickBot="1" x14ac:dyDescent="0.3">
      <c r="A122" s="20"/>
      <c r="B122" s="21"/>
      <c r="C122" s="21"/>
      <c r="D122" s="21"/>
      <c r="E122" s="21"/>
      <c r="F122" s="21"/>
      <c r="G122" s="22" t="s">
        <v>23</v>
      </c>
      <c r="H122" s="23">
        <v>4</v>
      </c>
      <c r="I122" s="3"/>
      <c r="J122" s="2"/>
      <c r="K122" s="2"/>
      <c r="L122" s="2"/>
      <c r="M122" s="2"/>
      <c r="N122" s="2"/>
      <c r="O122" s="2"/>
      <c r="P122" s="2"/>
      <c r="Q122" s="2"/>
      <c r="R122" s="2"/>
      <c r="S122" s="2"/>
      <c r="T122" s="2"/>
      <c r="U122" s="2"/>
      <c r="V122" s="2"/>
      <c r="W122" s="2"/>
      <c r="X122" s="2"/>
      <c r="Y122" s="2"/>
      <c r="Z122" s="2"/>
    </row>
    <row r="123" spans="1:26" ht="19.5" x14ac:dyDescent="0.3">
      <c r="A123" s="20"/>
      <c r="B123" s="21"/>
      <c r="C123" s="21"/>
      <c r="D123" s="21"/>
      <c r="E123" s="21"/>
      <c r="F123" s="21"/>
      <c r="G123" s="18" t="s">
        <v>93</v>
      </c>
      <c r="H123" s="19"/>
      <c r="I123" s="2"/>
      <c r="J123" s="2"/>
      <c r="K123" s="2"/>
      <c r="L123" s="2"/>
      <c r="M123" s="2"/>
      <c r="N123" s="2"/>
      <c r="O123" s="2"/>
      <c r="P123" s="2"/>
      <c r="Q123" s="2"/>
      <c r="R123" s="2"/>
      <c r="S123" s="2"/>
      <c r="T123" s="2"/>
      <c r="U123" s="2"/>
      <c r="V123" s="2"/>
      <c r="W123" s="2"/>
      <c r="X123" s="2"/>
      <c r="Y123" s="2"/>
      <c r="Z123" s="2"/>
    </row>
    <row r="124" spans="1:26" ht="32.25" thickBot="1" x14ac:dyDescent="0.3">
      <c r="A124" s="20"/>
      <c r="B124" s="21"/>
      <c r="C124" s="21"/>
      <c r="D124" s="21"/>
      <c r="E124" s="21"/>
      <c r="F124" s="21"/>
      <c r="G124" s="22" t="s">
        <v>49</v>
      </c>
      <c r="H124" s="23">
        <v>8</v>
      </c>
      <c r="I124" s="2"/>
      <c r="J124" s="2"/>
      <c r="K124" s="2"/>
      <c r="L124" s="2"/>
      <c r="M124" s="2"/>
      <c r="N124" s="2"/>
      <c r="O124" s="2"/>
      <c r="P124" s="2"/>
      <c r="Q124" s="2"/>
      <c r="R124" s="2"/>
      <c r="S124" s="2"/>
      <c r="T124" s="2"/>
      <c r="U124" s="2"/>
      <c r="V124" s="2"/>
      <c r="W124" s="2"/>
      <c r="X124" s="2"/>
      <c r="Y124" s="2"/>
      <c r="Z124" s="2"/>
    </row>
    <row r="125" spans="1:26" ht="19.5" x14ac:dyDescent="0.3">
      <c r="A125" s="20"/>
      <c r="B125" s="21"/>
      <c r="C125" s="21"/>
      <c r="D125" s="21"/>
      <c r="E125" s="21"/>
      <c r="F125" s="21"/>
      <c r="G125" s="18" t="s">
        <v>15</v>
      </c>
      <c r="H125" s="19"/>
      <c r="I125" s="2"/>
      <c r="J125" s="2"/>
      <c r="K125" s="2"/>
      <c r="L125" s="2"/>
      <c r="M125" s="2"/>
      <c r="N125" s="2"/>
      <c r="O125" s="2"/>
      <c r="P125" s="2"/>
      <c r="Q125" s="2"/>
      <c r="R125" s="2"/>
      <c r="S125" s="2"/>
      <c r="T125" s="2"/>
      <c r="U125" s="2"/>
      <c r="V125" s="2"/>
      <c r="W125" s="2"/>
      <c r="X125" s="2"/>
      <c r="Y125" s="2"/>
      <c r="Z125" s="2"/>
    </row>
    <row r="126" spans="1:26" ht="31.5" x14ac:dyDescent="0.25">
      <c r="A126" s="20"/>
      <c r="B126" s="21"/>
      <c r="C126" s="21"/>
      <c r="D126" s="21"/>
      <c r="E126" s="21"/>
      <c r="F126" s="21"/>
      <c r="G126" s="22" t="s">
        <v>16</v>
      </c>
      <c r="H126" s="23">
        <v>4</v>
      </c>
      <c r="I126" s="3"/>
      <c r="J126" s="2"/>
      <c r="K126" s="2"/>
      <c r="L126" s="2"/>
      <c r="M126" s="2"/>
      <c r="N126" s="2"/>
      <c r="O126" s="2"/>
      <c r="P126" s="2"/>
      <c r="Q126" s="2"/>
      <c r="R126" s="2"/>
      <c r="S126" s="2"/>
      <c r="T126" s="2"/>
      <c r="U126" s="2"/>
      <c r="V126" s="2"/>
      <c r="W126" s="2"/>
      <c r="X126" s="2"/>
      <c r="Y126" s="2"/>
      <c r="Z126" s="2"/>
    </row>
    <row r="127" spans="1:26" ht="19.5" x14ac:dyDescent="0.25">
      <c r="A127" s="20"/>
      <c r="B127" s="21"/>
      <c r="C127" s="21"/>
      <c r="D127" s="21"/>
      <c r="E127" s="21"/>
      <c r="F127" s="21"/>
      <c r="G127" s="22" t="s">
        <v>30</v>
      </c>
      <c r="H127" s="23">
        <v>4</v>
      </c>
      <c r="I127" s="3"/>
      <c r="J127" s="2"/>
      <c r="K127" s="2"/>
      <c r="L127" s="2"/>
      <c r="M127" s="2"/>
      <c r="N127" s="2"/>
      <c r="O127" s="2"/>
      <c r="P127" s="2"/>
      <c r="Q127" s="2"/>
      <c r="R127" s="2"/>
      <c r="S127" s="2"/>
      <c r="T127" s="2"/>
      <c r="U127" s="2"/>
      <c r="V127" s="2"/>
      <c r="W127" s="2"/>
      <c r="X127" s="2"/>
      <c r="Y127" s="2"/>
      <c r="Z127" s="2"/>
    </row>
    <row r="128" spans="1:26" ht="31.5" x14ac:dyDescent="0.25">
      <c r="A128" s="20"/>
      <c r="B128" s="21"/>
      <c r="C128" s="21"/>
      <c r="D128" s="21"/>
      <c r="E128" s="21"/>
      <c r="F128" s="21"/>
      <c r="G128" s="22" t="s">
        <v>29</v>
      </c>
      <c r="H128" s="23">
        <v>4</v>
      </c>
      <c r="I128" s="3"/>
      <c r="J128" s="2"/>
      <c r="K128" s="2"/>
      <c r="L128" s="2"/>
      <c r="M128" s="2"/>
      <c r="N128" s="2"/>
      <c r="O128" s="2"/>
      <c r="P128" s="2"/>
      <c r="Q128" s="2"/>
      <c r="R128" s="2"/>
      <c r="S128" s="2"/>
      <c r="T128" s="2"/>
      <c r="U128" s="2"/>
      <c r="V128" s="2"/>
      <c r="W128" s="2"/>
      <c r="X128" s="2"/>
      <c r="Y128" s="2"/>
      <c r="Z128" s="2"/>
    </row>
    <row r="129" spans="1:26" ht="20.25" thickBot="1" x14ac:dyDescent="0.3">
      <c r="A129" s="20"/>
      <c r="B129" s="21"/>
      <c r="C129" s="24"/>
      <c r="D129" s="24"/>
      <c r="E129" s="24"/>
      <c r="F129" s="24"/>
      <c r="G129" s="25" t="s">
        <v>17</v>
      </c>
      <c r="H129" s="26">
        <f>SUM(H120:H124,H126:H128,)</f>
        <v>32</v>
      </c>
      <c r="I129" s="2"/>
      <c r="J129" s="2"/>
      <c r="K129" s="2"/>
      <c r="L129" s="2"/>
      <c r="M129" s="2"/>
      <c r="N129" s="2"/>
      <c r="O129" s="2"/>
      <c r="P129" s="2"/>
      <c r="Q129" s="2"/>
      <c r="R129" s="2"/>
      <c r="S129" s="2"/>
      <c r="T129" s="2"/>
      <c r="U129" s="2"/>
      <c r="V129" s="2"/>
      <c r="W129" s="2"/>
      <c r="X129" s="2"/>
      <c r="Y129" s="2"/>
      <c r="Z129" s="2"/>
    </row>
    <row r="130" spans="1:26" ht="150" customHeight="1" thickBot="1" x14ac:dyDescent="0.35">
      <c r="A130" s="27"/>
      <c r="B130" s="24"/>
      <c r="C130" s="28" t="s">
        <v>120</v>
      </c>
      <c r="D130" s="29"/>
      <c r="E130" s="29"/>
      <c r="F130" s="30"/>
      <c r="G130" s="31"/>
      <c r="H130" s="32"/>
      <c r="I130" s="2"/>
      <c r="J130" s="2"/>
      <c r="K130" s="2"/>
      <c r="L130" s="2"/>
      <c r="M130" s="2"/>
      <c r="N130" s="2"/>
      <c r="O130" s="2"/>
      <c r="P130" s="2"/>
      <c r="Q130" s="2"/>
      <c r="R130" s="2"/>
      <c r="S130" s="2"/>
      <c r="T130" s="2"/>
      <c r="U130" s="2"/>
      <c r="V130" s="2"/>
      <c r="W130" s="2"/>
      <c r="X130" s="2"/>
      <c r="Y130" s="2"/>
      <c r="Z130" s="2"/>
    </row>
    <row r="131" spans="1:26" ht="20.25" thickBot="1" x14ac:dyDescent="0.35">
      <c r="A131" s="38" t="s">
        <v>102</v>
      </c>
      <c r="B131" s="29"/>
      <c r="C131" s="29"/>
      <c r="D131" s="29"/>
      <c r="E131" s="30"/>
      <c r="F131" s="39">
        <f>H129+H117+H111+H101+H95+H85+H36+H28+H20+H12+H6</f>
        <v>1085</v>
      </c>
      <c r="G131" s="29"/>
      <c r="H131" s="30"/>
      <c r="I131" s="2"/>
      <c r="J131" s="2"/>
      <c r="K131" s="2"/>
      <c r="L131" s="2"/>
      <c r="M131" s="2"/>
      <c r="N131" s="2"/>
      <c r="O131" s="2"/>
      <c r="P131" s="2"/>
      <c r="Q131" s="2"/>
      <c r="R131" s="2"/>
      <c r="S131" s="2"/>
      <c r="T131" s="2"/>
      <c r="U131" s="2"/>
      <c r="V131" s="2"/>
      <c r="W131" s="2"/>
      <c r="X131" s="2"/>
      <c r="Y131" s="2"/>
      <c r="Z131" s="2"/>
    </row>
    <row r="132" spans="1:26" ht="150" customHeight="1" thickBot="1" x14ac:dyDescent="0.35">
      <c r="A132" s="40" t="s">
        <v>103</v>
      </c>
      <c r="B132" s="41"/>
      <c r="C132" s="44" t="s">
        <v>104</v>
      </c>
      <c r="D132" s="45"/>
      <c r="E132" s="45"/>
      <c r="F132" s="46"/>
      <c r="G132" s="42" t="s">
        <v>121</v>
      </c>
      <c r="H132" s="43" t="s">
        <v>122</v>
      </c>
      <c r="I132" s="2"/>
      <c r="J132" s="2"/>
      <c r="K132" s="2"/>
      <c r="L132" s="2"/>
      <c r="M132" s="2"/>
      <c r="N132" s="2"/>
      <c r="O132" s="2"/>
      <c r="P132" s="2"/>
      <c r="Q132" s="2"/>
      <c r="R132" s="2"/>
      <c r="S132" s="2"/>
      <c r="T132" s="2"/>
      <c r="U132" s="2"/>
      <c r="V132" s="2"/>
      <c r="W132" s="2"/>
      <c r="X132" s="2"/>
      <c r="Y132" s="2"/>
      <c r="Z132" s="2"/>
    </row>
    <row r="133" spans="1:26" ht="150" customHeight="1" thickBot="1" x14ac:dyDescent="0.35">
      <c r="A133" s="40" t="s">
        <v>103</v>
      </c>
      <c r="B133" s="41"/>
      <c r="C133" s="44" t="s">
        <v>105</v>
      </c>
      <c r="D133" s="45"/>
      <c r="E133" s="45"/>
      <c r="F133" s="46"/>
      <c r="G133" s="42" t="s">
        <v>121</v>
      </c>
      <c r="H133" s="43" t="s">
        <v>123</v>
      </c>
      <c r="I133" s="2"/>
      <c r="J133" s="2"/>
      <c r="K133" s="2"/>
      <c r="L133" s="2"/>
      <c r="M133" s="2"/>
      <c r="N133" s="2"/>
      <c r="O133" s="2"/>
      <c r="P133" s="2"/>
      <c r="Q133" s="2"/>
      <c r="R133" s="2"/>
      <c r="S133" s="2"/>
      <c r="T133" s="2"/>
      <c r="U133" s="2"/>
      <c r="V133" s="2"/>
      <c r="W133" s="2"/>
      <c r="X133" s="2"/>
      <c r="Y133" s="2"/>
      <c r="Z133" s="2"/>
    </row>
    <row r="134" spans="1:26" ht="150" customHeight="1" thickBot="1" x14ac:dyDescent="0.35">
      <c r="A134" s="40" t="s">
        <v>103</v>
      </c>
      <c r="B134" s="41"/>
      <c r="C134" s="44" t="s">
        <v>106</v>
      </c>
      <c r="D134" s="45"/>
      <c r="E134" s="45"/>
      <c r="F134" s="46"/>
      <c r="G134" s="42" t="s">
        <v>121</v>
      </c>
      <c r="H134" s="43" t="s">
        <v>124</v>
      </c>
      <c r="I134" s="2"/>
      <c r="J134" s="2"/>
      <c r="K134" s="2"/>
      <c r="L134" s="2"/>
      <c r="M134" s="2"/>
      <c r="N134" s="2"/>
      <c r="O134" s="2"/>
      <c r="P134" s="2"/>
      <c r="Q134" s="2"/>
      <c r="R134" s="2"/>
      <c r="S134" s="2"/>
      <c r="T134" s="2"/>
      <c r="U134" s="2"/>
      <c r="V134" s="2"/>
      <c r="W134" s="2"/>
      <c r="X134" s="2"/>
      <c r="Y134" s="2"/>
      <c r="Z134" s="2"/>
    </row>
    <row r="135" spans="1:26" ht="409.5" customHeight="1" thickBot="1" x14ac:dyDescent="0.35">
      <c r="A135" s="40" t="s">
        <v>103</v>
      </c>
      <c r="B135" s="41"/>
      <c r="C135" s="44" t="s">
        <v>107</v>
      </c>
      <c r="D135" s="45"/>
      <c r="E135" s="45"/>
      <c r="F135" s="46"/>
      <c r="G135" s="42" t="s">
        <v>121</v>
      </c>
      <c r="H135" s="43" t="s">
        <v>125</v>
      </c>
      <c r="I135" s="2"/>
      <c r="J135" s="2"/>
      <c r="K135" s="2"/>
      <c r="L135" s="2"/>
      <c r="M135" s="2"/>
      <c r="N135" s="2"/>
      <c r="O135" s="2"/>
      <c r="P135" s="2"/>
      <c r="Q135" s="2"/>
      <c r="R135" s="2"/>
      <c r="S135" s="2"/>
      <c r="T135" s="2"/>
      <c r="U135" s="2"/>
      <c r="V135" s="2"/>
      <c r="W135" s="2"/>
      <c r="X135" s="2"/>
      <c r="Y135" s="2"/>
      <c r="Z135" s="2"/>
    </row>
    <row r="136" spans="1:26" ht="150" customHeight="1" thickBot="1" x14ac:dyDescent="0.35">
      <c r="A136" s="40" t="s">
        <v>103</v>
      </c>
      <c r="B136" s="41"/>
      <c r="C136" s="44" t="s">
        <v>108</v>
      </c>
      <c r="D136" s="45"/>
      <c r="E136" s="45"/>
      <c r="F136" s="46"/>
      <c r="G136" s="42" t="s">
        <v>121</v>
      </c>
      <c r="H136" s="43" t="s">
        <v>126</v>
      </c>
      <c r="I136" s="2"/>
      <c r="J136" s="2"/>
      <c r="K136" s="2"/>
      <c r="L136" s="2"/>
      <c r="M136" s="2"/>
      <c r="N136" s="2"/>
      <c r="O136" s="2"/>
      <c r="P136" s="2"/>
      <c r="Q136" s="2"/>
      <c r="R136" s="2"/>
      <c r="S136" s="2"/>
      <c r="T136" s="2"/>
      <c r="U136" s="2"/>
      <c r="V136" s="2"/>
      <c r="W136" s="2"/>
      <c r="X136" s="2"/>
      <c r="Y136" s="2"/>
      <c r="Z136" s="2"/>
    </row>
    <row r="137" spans="1:26" ht="19.5" x14ac:dyDescent="0.25">
      <c r="A137" s="2"/>
      <c r="B137" s="1"/>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9.5" x14ac:dyDescent="0.25">
      <c r="A138" s="2"/>
      <c r="B138" s="1"/>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9.5" x14ac:dyDescent="0.25">
      <c r="A139" s="2"/>
      <c r="B139" s="1"/>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9.5" x14ac:dyDescent="0.25">
      <c r="A140" s="2"/>
      <c r="B140" s="1"/>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9.5" x14ac:dyDescent="0.25">
      <c r="A141" s="2"/>
      <c r="B141" s="1"/>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9.5" x14ac:dyDescent="0.25">
      <c r="A142" s="2"/>
      <c r="B142" s="1"/>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9.5" x14ac:dyDescent="0.25">
      <c r="A143" s="2"/>
      <c r="B143" s="1"/>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9.5" x14ac:dyDescent="0.25">
      <c r="A144" s="2"/>
      <c r="B144" s="1"/>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9.5" x14ac:dyDescent="0.25">
      <c r="A145" s="2"/>
      <c r="B145" s="1"/>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9.5" x14ac:dyDescent="0.25">
      <c r="A146" s="2"/>
      <c r="B146" s="1"/>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9.5" x14ac:dyDescent="0.25">
      <c r="A147" s="2"/>
      <c r="B147" s="1"/>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9.5" x14ac:dyDescent="0.25">
      <c r="A148" s="2"/>
      <c r="B148" s="1"/>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9.5" x14ac:dyDescent="0.25">
      <c r="A149" s="2"/>
      <c r="B149" s="1"/>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9.5" x14ac:dyDescent="0.25">
      <c r="A150" s="2"/>
      <c r="B150" s="1"/>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9.5" x14ac:dyDescent="0.25">
      <c r="A151" s="2"/>
      <c r="B151" s="1"/>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9.5" x14ac:dyDescent="0.25">
      <c r="A152" s="2"/>
      <c r="B152" s="1"/>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9.5" x14ac:dyDescent="0.25">
      <c r="A153" s="2"/>
      <c r="B153" s="1"/>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9.5" x14ac:dyDescent="0.25">
      <c r="A154" s="2"/>
      <c r="B154" s="1"/>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9.5" x14ac:dyDescent="0.25">
      <c r="A155" s="2"/>
      <c r="B155" s="1"/>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9.5" x14ac:dyDescent="0.25">
      <c r="A156" s="2"/>
      <c r="B156" s="1"/>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9.5" x14ac:dyDescent="0.25">
      <c r="A157" s="2"/>
      <c r="B157" s="1"/>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9.5" x14ac:dyDescent="0.25">
      <c r="A158" s="2"/>
      <c r="B158" s="1"/>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9.5" x14ac:dyDescent="0.25">
      <c r="A159" s="2"/>
      <c r="B159" s="1"/>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9.5" x14ac:dyDescent="0.25">
      <c r="A160" s="2"/>
      <c r="B160" s="1"/>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9.5" x14ac:dyDescent="0.25">
      <c r="A161" s="2"/>
      <c r="B161" s="1"/>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9.5" x14ac:dyDescent="0.25">
      <c r="A162" s="2"/>
      <c r="B162" s="1"/>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9.5" x14ac:dyDescent="0.25">
      <c r="A163" s="2"/>
      <c r="B163" s="1"/>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9.5" x14ac:dyDescent="0.25">
      <c r="A164" s="2"/>
      <c r="B164" s="1"/>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9.5" x14ac:dyDescent="0.25">
      <c r="A165" s="2"/>
      <c r="B165" s="1"/>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9.5" x14ac:dyDescent="0.25">
      <c r="A166" s="2"/>
      <c r="B166" s="1"/>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9.5" x14ac:dyDescent="0.25">
      <c r="A167" s="2"/>
      <c r="B167" s="1"/>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9.5" x14ac:dyDescent="0.25">
      <c r="A168" s="2"/>
      <c r="B168" s="1"/>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9.5" x14ac:dyDescent="0.25">
      <c r="A169" s="2"/>
      <c r="B169" s="1"/>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9.5" x14ac:dyDescent="0.25">
      <c r="A170" s="2"/>
      <c r="B170" s="1"/>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9.5" x14ac:dyDescent="0.25">
      <c r="A171" s="2"/>
      <c r="B171" s="1"/>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9.5" x14ac:dyDescent="0.25">
      <c r="A172" s="2"/>
      <c r="B172" s="1"/>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9.5" x14ac:dyDescent="0.25">
      <c r="A173" s="2"/>
      <c r="B173" s="1"/>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9.5" x14ac:dyDescent="0.25">
      <c r="A174" s="2"/>
      <c r="B174" s="1"/>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9.5" x14ac:dyDescent="0.25">
      <c r="A175" s="2"/>
      <c r="B175" s="1"/>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9.5" x14ac:dyDescent="0.25">
      <c r="A176" s="2"/>
      <c r="B176" s="1"/>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9.5" x14ac:dyDescent="0.25">
      <c r="A177" s="2"/>
      <c r="B177" s="1"/>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9.5" x14ac:dyDescent="0.25">
      <c r="A178" s="2"/>
      <c r="B178" s="1"/>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9.5" x14ac:dyDescent="0.25">
      <c r="A179" s="2"/>
      <c r="B179" s="1"/>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9.5" x14ac:dyDescent="0.25">
      <c r="A180" s="2"/>
      <c r="B180" s="1"/>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9.5" x14ac:dyDescent="0.25">
      <c r="A181" s="2"/>
      <c r="B181" s="1"/>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9.5" x14ac:dyDescent="0.25">
      <c r="A182" s="2"/>
      <c r="B182" s="1"/>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9.5" x14ac:dyDescent="0.25">
      <c r="A183" s="2"/>
      <c r="B183" s="1"/>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9.5" x14ac:dyDescent="0.25">
      <c r="A184" s="2"/>
      <c r="B184" s="1"/>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9.5" x14ac:dyDescent="0.25">
      <c r="A185" s="2"/>
      <c r="B185" s="1"/>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9.5" x14ac:dyDescent="0.25">
      <c r="A186" s="2"/>
      <c r="B186" s="1"/>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9.5" x14ac:dyDescent="0.25">
      <c r="A187" s="2"/>
      <c r="B187" s="1"/>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9.5" x14ac:dyDescent="0.25">
      <c r="A188" s="2"/>
      <c r="B188" s="1"/>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9.5" x14ac:dyDescent="0.25">
      <c r="A189" s="2"/>
      <c r="B189" s="1"/>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9.5" x14ac:dyDescent="0.25">
      <c r="A190" s="2"/>
      <c r="B190" s="1"/>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9.5" x14ac:dyDescent="0.25">
      <c r="A191" s="2"/>
      <c r="B191" s="1"/>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9.5" x14ac:dyDescent="0.25">
      <c r="A192" s="2"/>
      <c r="B192" s="1"/>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9.5" x14ac:dyDescent="0.25">
      <c r="A193" s="2"/>
      <c r="B193" s="1"/>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9.5" x14ac:dyDescent="0.25">
      <c r="A194" s="2"/>
      <c r="B194" s="1"/>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9.5" x14ac:dyDescent="0.25">
      <c r="A195" s="2"/>
      <c r="B195" s="1"/>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9.5" x14ac:dyDescent="0.25">
      <c r="A196" s="2"/>
      <c r="B196" s="1"/>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9.5" x14ac:dyDescent="0.25">
      <c r="A197" s="2"/>
      <c r="B197" s="1"/>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9.5" x14ac:dyDescent="0.25">
      <c r="A198" s="2"/>
      <c r="B198" s="1"/>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9.5" x14ac:dyDescent="0.25">
      <c r="A199" s="2"/>
      <c r="B199" s="1"/>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9.5" x14ac:dyDescent="0.25">
      <c r="A200" s="2"/>
      <c r="B200" s="1"/>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9.5" x14ac:dyDescent="0.25">
      <c r="A201" s="2"/>
      <c r="B201" s="1"/>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9.5" x14ac:dyDescent="0.25">
      <c r="A202" s="2"/>
      <c r="B202" s="1"/>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9.5" x14ac:dyDescent="0.25">
      <c r="A203" s="2"/>
      <c r="B203" s="1"/>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9.5" x14ac:dyDescent="0.25">
      <c r="A204" s="2"/>
      <c r="B204" s="1"/>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9.5" x14ac:dyDescent="0.25">
      <c r="A205" s="2"/>
      <c r="B205" s="1"/>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9.5" x14ac:dyDescent="0.25">
      <c r="A206" s="2"/>
      <c r="B206" s="1"/>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9.5" x14ac:dyDescent="0.25">
      <c r="A207" s="2"/>
      <c r="B207" s="1"/>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9.5" x14ac:dyDescent="0.25">
      <c r="A208" s="2"/>
      <c r="B208" s="1"/>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9.5" x14ac:dyDescent="0.25">
      <c r="A209" s="2"/>
      <c r="B209" s="1"/>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9.5" x14ac:dyDescent="0.25">
      <c r="A210" s="2"/>
      <c r="B210" s="1"/>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9.5" x14ac:dyDescent="0.25">
      <c r="A211" s="2"/>
      <c r="B211" s="1"/>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9.5" x14ac:dyDescent="0.25">
      <c r="A212" s="2"/>
      <c r="B212" s="1"/>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9.5" x14ac:dyDescent="0.25">
      <c r="A213" s="2"/>
      <c r="B213" s="1"/>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9.5" x14ac:dyDescent="0.25">
      <c r="A214" s="2"/>
      <c r="B214" s="1"/>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9.5" x14ac:dyDescent="0.25">
      <c r="A215" s="2"/>
      <c r="B215" s="1"/>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9.5" x14ac:dyDescent="0.25">
      <c r="A216" s="2"/>
      <c r="B216" s="1"/>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9.5" x14ac:dyDescent="0.25">
      <c r="A217" s="2"/>
      <c r="B217" s="1"/>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9.5" x14ac:dyDescent="0.25">
      <c r="A218" s="2"/>
      <c r="B218" s="1"/>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9.5" x14ac:dyDescent="0.25">
      <c r="A219" s="2"/>
      <c r="B219" s="1"/>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9.5" x14ac:dyDescent="0.25">
      <c r="A220" s="2"/>
      <c r="B220" s="1"/>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9.5" x14ac:dyDescent="0.25">
      <c r="A221" s="2"/>
      <c r="B221" s="1"/>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9.5" x14ac:dyDescent="0.25">
      <c r="A222" s="2"/>
      <c r="B222" s="1"/>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9.5" x14ac:dyDescent="0.25">
      <c r="A223" s="2"/>
      <c r="B223" s="1"/>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9.5" x14ac:dyDescent="0.25">
      <c r="A224" s="2"/>
      <c r="B224" s="1"/>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9.5" x14ac:dyDescent="0.25">
      <c r="A225" s="2"/>
      <c r="B225" s="1"/>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9.5" x14ac:dyDescent="0.25">
      <c r="A226" s="2"/>
      <c r="B226" s="1"/>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9.5" x14ac:dyDescent="0.25">
      <c r="A227" s="2"/>
      <c r="B227" s="1"/>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9.5" x14ac:dyDescent="0.25">
      <c r="A228" s="2"/>
      <c r="B228" s="1"/>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9.5" x14ac:dyDescent="0.25">
      <c r="A229" s="2"/>
      <c r="B229" s="1"/>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9.5" x14ac:dyDescent="0.25">
      <c r="A230" s="2"/>
      <c r="B230" s="1"/>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9.5" x14ac:dyDescent="0.25">
      <c r="A231" s="2"/>
      <c r="B231" s="1"/>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9.5" x14ac:dyDescent="0.25">
      <c r="A232" s="2"/>
      <c r="B232" s="1"/>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9.5" x14ac:dyDescent="0.25">
      <c r="A233" s="2"/>
      <c r="B233" s="1"/>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9.5" x14ac:dyDescent="0.25">
      <c r="A234" s="2"/>
      <c r="B234" s="1"/>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9.5" x14ac:dyDescent="0.25">
      <c r="A235" s="2"/>
      <c r="B235" s="1"/>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9.5" x14ac:dyDescent="0.25">
      <c r="A236" s="2"/>
      <c r="B236" s="1"/>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9.5" x14ac:dyDescent="0.25">
      <c r="A237" s="2"/>
      <c r="B237" s="1"/>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9.5" x14ac:dyDescent="0.25">
      <c r="A238" s="2"/>
      <c r="B238" s="1"/>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9.5" x14ac:dyDescent="0.25">
      <c r="A239" s="2"/>
      <c r="B239" s="1"/>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9.5" x14ac:dyDescent="0.25">
      <c r="A240" s="2"/>
      <c r="B240" s="1"/>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9.5" x14ac:dyDescent="0.25">
      <c r="A241" s="2"/>
      <c r="B241" s="1"/>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9.5" x14ac:dyDescent="0.25">
      <c r="A242" s="2"/>
      <c r="B242" s="1"/>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9.5" x14ac:dyDescent="0.25">
      <c r="A243" s="2"/>
      <c r="B243" s="1"/>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9.5" x14ac:dyDescent="0.25">
      <c r="A244" s="2"/>
      <c r="B244" s="1"/>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9.5" x14ac:dyDescent="0.25">
      <c r="A245" s="2"/>
      <c r="B245" s="1"/>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9.5" x14ac:dyDescent="0.25">
      <c r="A246" s="2"/>
      <c r="B246" s="1"/>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9.5" x14ac:dyDescent="0.25">
      <c r="A247" s="2"/>
      <c r="B247" s="1"/>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9.5" x14ac:dyDescent="0.25">
      <c r="A248" s="2"/>
      <c r="B248" s="1"/>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9.5" x14ac:dyDescent="0.25">
      <c r="A249" s="2"/>
      <c r="B249" s="1"/>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9.5" x14ac:dyDescent="0.25">
      <c r="A250" s="2"/>
      <c r="B250" s="1"/>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9.5" x14ac:dyDescent="0.25">
      <c r="A251" s="2"/>
      <c r="B251" s="1"/>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9.5" x14ac:dyDescent="0.25">
      <c r="A252" s="2"/>
      <c r="B252" s="1"/>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9.5" x14ac:dyDescent="0.25">
      <c r="A253" s="2"/>
      <c r="B253" s="1"/>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9.5" x14ac:dyDescent="0.25">
      <c r="A254" s="2"/>
      <c r="B254" s="1"/>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9.5" x14ac:dyDescent="0.25">
      <c r="A255" s="2"/>
      <c r="B255" s="1"/>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9.5" x14ac:dyDescent="0.25">
      <c r="A256" s="2"/>
      <c r="B256" s="1"/>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9.5" x14ac:dyDescent="0.25">
      <c r="A257" s="2"/>
      <c r="B257" s="1"/>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9.5" x14ac:dyDescent="0.25">
      <c r="A258" s="2"/>
      <c r="B258" s="1"/>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9.5" x14ac:dyDescent="0.25">
      <c r="A259" s="2"/>
      <c r="B259" s="1"/>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9.5" x14ac:dyDescent="0.25">
      <c r="A260" s="2"/>
      <c r="B260" s="1"/>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9.5" x14ac:dyDescent="0.25">
      <c r="A261" s="2"/>
      <c r="B261" s="1"/>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9.5" x14ac:dyDescent="0.25">
      <c r="A262" s="2"/>
      <c r="B262" s="1"/>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9.5" x14ac:dyDescent="0.25">
      <c r="A263" s="2"/>
      <c r="B263" s="1"/>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9.5" x14ac:dyDescent="0.25">
      <c r="A264" s="2"/>
      <c r="B264" s="1"/>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9.5" x14ac:dyDescent="0.25">
      <c r="A265" s="2"/>
      <c r="B265" s="1"/>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9.5" x14ac:dyDescent="0.25">
      <c r="A266" s="2"/>
      <c r="B266" s="1"/>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9.5" x14ac:dyDescent="0.25">
      <c r="A267" s="2"/>
      <c r="B267" s="1"/>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9.5" x14ac:dyDescent="0.25">
      <c r="A268" s="2"/>
      <c r="B268" s="1"/>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9.5" x14ac:dyDescent="0.25">
      <c r="A269" s="2"/>
      <c r="B269" s="1"/>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9.5" x14ac:dyDescent="0.25">
      <c r="A270" s="2"/>
      <c r="B270" s="1"/>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9.5" x14ac:dyDescent="0.25">
      <c r="A271" s="2"/>
      <c r="B271" s="1"/>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9.5" x14ac:dyDescent="0.25">
      <c r="A272" s="2"/>
      <c r="B272" s="1"/>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9.5" x14ac:dyDescent="0.25">
      <c r="A273" s="2"/>
      <c r="B273" s="1"/>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9.5" x14ac:dyDescent="0.25">
      <c r="A274" s="2"/>
      <c r="B274" s="1"/>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9.5" x14ac:dyDescent="0.25">
      <c r="A275" s="2"/>
      <c r="B275" s="1"/>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9.5" x14ac:dyDescent="0.25">
      <c r="A276" s="2"/>
      <c r="B276" s="1"/>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9.5" x14ac:dyDescent="0.25">
      <c r="A277" s="2"/>
      <c r="B277" s="1"/>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9.5" x14ac:dyDescent="0.25">
      <c r="A278" s="2"/>
      <c r="B278" s="1"/>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9.5" x14ac:dyDescent="0.25">
      <c r="A279" s="2"/>
      <c r="B279" s="1"/>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9.5" x14ac:dyDescent="0.25">
      <c r="A280" s="2"/>
      <c r="B280" s="1"/>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9.5" x14ac:dyDescent="0.25">
      <c r="A281" s="2"/>
      <c r="B281" s="1"/>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9.5" x14ac:dyDescent="0.25">
      <c r="A282" s="2"/>
      <c r="B282" s="1"/>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9.5" x14ac:dyDescent="0.25">
      <c r="A283" s="2"/>
      <c r="B283" s="1"/>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9.5" x14ac:dyDescent="0.25">
      <c r="A284" s="2"/>
      <c r="B284" s="1"/>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9.5" x14ac:dyDescent="0.25">
      <c r="A285" s="2"/>
      <c r="B285" s="1"/>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9.5" x14ac:dyDescent="0.25">
      <c r="A286" s="2"/>
      <c r="B286" s="1"/>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9.5" x14ac:dyDescent="0.25">
      <c r="A287" s="2"/>
      <c r="B287" s="1"/>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9.5" x14ac:dyDescent="0.25">
      <c r="A288" s="2"/>
      <c r="B288" s="1"/>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9.5" x14ac:dyDescent="0.25">
      <c r="A289" s="2"/>
      <c r="B289" s="1"/>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9.5" x14ac:dyDescent="0.25">
      <c r="A290" s="2"/>
      <c r="B290" s="1"/>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9.5" x14ac:dyDescent="0.25">
      <c r="A291" s="2"/>
      <c r="B291" s="1"/>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9.5" x14ac:dyDescent="0.25">
      <c r="A292" s="2"/>
      <c r="B292" s="1"/>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9.5" x14ac:dyDescent="0.25">
      <c r="A293" s="2"/>
      <c r="B293" s="1"/>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9.5" x14ac:dyDescent="0.25">
      <c r="A294" s="2"/>
      <c r="B294" s="1"/>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9.5" x14ac:dyDescent="0.25">
      <c r="A295" s="2"/>
      <c r="B295" s="1"/>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9.5" x14ac:dyDescent="0.25">
      <c r="A296" s="2"/>
      <c r="B296" s="1"/>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9.5" x14ac:dyDescent="0.25">
      <c r="A297" s="2"/>
      <c r="B297" s="1"/>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9.5" x14ac:dyDescent="0.25">
      <c r="A298" s="2"/>
      <c r="B298" s="1"/>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9.5" x14ac:dyDescent="0.25">
      <c r="A299" s="2"/>
      <c r="B299" s="1"/>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9.5" x14ac:dyDescent="0.25">
      <c r="A300" s="2"/>
      <c r="B300" s="1"/>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9.5" x14ac:dyDescent="0.25">
      <c r="A301" s="2"/>
      <c r="B301" s="1"/>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9.5" x14ac:dyDescent="0.25">
      <c r="A302" s="2"/>
      <c r="B302" s="1"/>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9.5" x14ac:dyDescent="0.25">
      <c r="A303" s="2"/>
      <c r="B303" s="1"/>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9.5" x14ac:dyDescent="0.25">
      <c r="A304" s="2"/>
      <c r="B304" s="1"/>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9.5" x14ac:dyDescent="0.25">
      <c r="A305" s="2"/>
      <c r="B305" s="1"/>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9.5" x14ac:dyDescent="0.25">
      <c r="A306" s="2"/>
      <c r="B306" s="1"/>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9.5" x14ac:dyDescent="0.25">
      <c r="A307" s="2"/>
      <c r="B307" s="1"/>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9.5" x14ac:dyDescent="0.25">
      <c r="A308" s="2"/>
      <c r="B308" s="1"/>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9.5" x14ac:dyDescent="0.25">
      <c r="A309" s="2"/>
      <c r="B309" s="1"/>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9.5" x14ac:dyDescent="0.25">
      <c r="A310" s="2"/>
      <c r="B310" s="1"/>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9.5" x14ac:dyDescent="0.25">
      <c r="A311" s="2"/>
      <c r="B311" s="1"/>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9.5" x14ac:dyDescent="0.25">
      <c r="A312" s="2"/>
      <c r="B312" s="1"/>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9.5" x14ac:dyDescent="0.25">
      <c r="A313" s="2"/>
      <c r="B313" s="1"/>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9.5" x14ac:dyDescent="0.25">
      <c r="A314" s="2"/>
      <c r="B314" s="1"/>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9.5" x14ac:dyDescent="0.25">
      <c r="A315" s="2"/>
      <c r="B315" s="1"/>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9.5" x14ac:dyDescent="0.25">
      <c r="A316" s="2"/>
      <c r="B316" s="1"/>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9.5" x14ac:dyDescent="0.25">
      <c r="A317" s="2"/>
      <c r="B317" s="1"/>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9.5" x14ac:dyDescent="0.25">
      <c r="A318" s="2"/>
      <c r="B318" s="1"/>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9.5" x14ac:dyDescent="0.25">
      <c r="A319" s="2"/>
      <c r="B319" s="1"/>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9.5" x14ac:dyDescent="0.25">
      <c r="A320" s="2"/>
      <c r="B320" s="1"/>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9.5" x14ac:dyDescent="0.25">
      <c r="A321" s="2"/>
      <c r="B321" s="1"/>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9.5" x14ac:dyDescent="0.25">
      <c r="A322" s="2"/>
      <c r="B322" s="1"/>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9.5" x14ac:dyDescent="0.25">
      <c r="A323" s="2"/>
      <c r="B323" s="1"/>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9.5" x14ac:dyDescent="0.25">
      <c r="A324" s="2"/>
      <c r="B324" s="1"/>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9.5" x14ac:dyDescent="0.25">
      <c r="A325" s="2"/>
      <c r="B325" s="1"/>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9.5" x14ac:dyDescent="0.25">
      <c r="A326" s="2"/>
      <c r="B326" s="1"/>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9.5" x14ac:dyDescent="0.25">
      <c r="A327" s="2"/>
      <c r="B327" s="1"/>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9.5" x14ac:dyDescent="0.25">
      <c r="A328" s="2"/>
      <c r="B328" s="1"/>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9.5" x14ac:dyDescent="0.25">
      <c r="A329" s="2"/>
      <c r="B329" s="1"/>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9.5" x14ac:dyDescent="0.25">
      <c r="A330" s="2"/>
      <c r="B330" s="1"/>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9.5" x14ac:dyDescent="0.25">
      <c r="A331" s="2"/>
      <c r="B331" s="1"/>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9.5" x14ac:dyDescent="0.25">
      <c r="A332" s="2"/>
      <c r="B332" s="1"/>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9.5" x14ac:dyDescent="0.25">
      <c r="A333" s="2"/>
      <c r="B333" s="1"/>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9.5" x14ac:dyDescent="0.25">
      <c r="A334" s="2"/>
      <c r="B334" s="1"/>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9.5" x14ac:dyDescent="0.25">
      <c r="A335" s="2"/>
      <c r="B335" s="1"/>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9.5" x14ac:dyDescent="0.25">
      <c r="A336" s="2"/>
      <c r="B336" s="1"/>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9.5" x14ac:dyDescent="0.25">
      <c r="A337" s="2"/>
      <c r="B337" s="1"/>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9.5" x14ac:dyDescent="0.25">
      <c r="A338" s="2"/>
      <c r="B338" s="1"/>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9.5" x14ac:dyDescent="0.25">
      <c r="A339" s="2"/>
      <c r="B339" s="1"/>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9.5" x14ac:dyDescent="0.25">
      <c r="A340" s="2"/>
      <c r="B340" s="1"/>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9.5" x14ac:dyDescent="0.25">
      <c r="A341" s="2"/>
      <c r="B341" s="1"/>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9.5" x14ac:dyDescent="0.25">
      <c r="A342" s="2"/>
      <c r="B342" s="1"/>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9.5" x14ac:dyDescent="0.25">
      <c r="A343" s="2"/>
      <c r="B343" s="1"/>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9.5" x14ac:dyDescent="0.25">
      <c r="A344" s="2"/>
      <c r="B344" s="1"/>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9.5" x14ac:dyDescent="0.25">
      <c r="A345" s="2"/>
      <c r="B345" s="1"/>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9.5" x14ac:dyDescent="0.25">
      <c r="A346" s="2"/>
      <c r="B346" s="1"/>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9.5" x14ac:dyDescent="0.25">
      <c r="A347" s="2"/>
      <c r="B347" s="1"/>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9.5" x14ac:dyDescent="0.25">
      <c r="A348" s="2"/>
      <c r="B348" s="1"/>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9.5" x14ac:dyDescent="0.25">
      <c r="A349" s="2"/>
      <c r="B349" s="1"/>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9.5" x14ac:dyDescent="0.25">
      <c r="A350" s="2"/>
      <c r="B350" s="1"/>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9.5" x14ac:dyDescent="0.25">
      <c r="A351" s="2"/>
      <c r="B351" s="1"/>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9.5" x14ac:dyDescent="0.25">
      <c r="A352" s="2"/>
      <c r="B352" s="1"/>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9.5" x14ac:dyDescent="0.25">
      <c r="A353" s="2"/>
      <c r="B353" s="1"/>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9.5" x14ac:dyDescent="0.25">
      <c r="A354" s="2"/>
      <c r="B354" s="1"/>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9.5" x14ac:dyDescent="0.25">
      <c r="A355" s="2"/>
      <c r="B355" s="1"/>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9.5" x14ac:dyDescent="0.25">
      <c r="A356" s="2"/>
      <c r="B356" s="1"/>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9.5" x14ac:dyDescent="0.25">
      <c r="A357" s="2"/>
      <c r="B357" s="1"/>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9.5" x14ac:dyDescent="0.25">
      <c r="A358" s="2"/>
      <c r="B358" s="1"/>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9.5" x14ac:dyDescent="0.25">
      <c r="A359" s="2"/>
      <c r="B359" s="1"/>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9.5" x14ac:dyDescent="0.25">
      <c r="A360" s="2"/>
      <c r="B360" s="1"/>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9.5" x14ac:dyDescent="0.25">
      <c r="A361" s="2"/>
      <c r="B361" s="1"/>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9.5" x14ac:dyDescent="0.25">
      <c r="A362" s="2"/>
      <c r="B362" s="1"/>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9.5" x14ac:dyDescent="0.25">
      <c r="A363" s="2"/>
      <c r="B363" s="1"/>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9.5" x14ac:dyDescent="0.25">
      <c r="A364" s="2"/>
      <c r="B364" s="1"/>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9.5" x14ac:dyDescent="0.25">
      <c r="A365" s="2"/>
      <c r="B365" s="1"/>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9.5" x14ac:dyDescent="0.25">
      <c r="A366" s="2"/>
      <c r="B366" s="1"/>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9.5" x14ac:dyDescent="0.25">
      <c r="A367" s="2"/>
      <c r="B367" s="1"/>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9.5" x14ac:dyDescent="0.25">
      <c r="A368" s="2"/>
      <c r="B368" s="1"/>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9.5" x14ac:dyDescent="0.25">
      <c r="A369" s="2"/>
      <c r="B369" s="1"/>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9.5" x14ac:dyDescent="0.25">
      <c r="A370" s="2"/>
      <c r="B370" s="1"/>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9.5" x14ac:dyDescent="0.25">
      <c r="A371" s="2"/>
      <c r="B371" s="1"/>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9.5" x14ac:dyDescent="0.25">
      <c r="A372" s="2"/>
      <c r="B372" s="1"/>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9.5" x14ac:dyDescent="0.25">
      <c r="A373" s="2"/>
      <c r="B373" s="1"/>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9.5" x14ac:dyDescent="0.25">
      <c r="A374" s="2"/>
      <c r="B374" s="1"/>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9.5" x14ac:dyDescent="0.25">
      <c r="A375" s="2"/>
      <c r="B375" s="1"/>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9.5" x14ac:dyDescent="0.25">
      <c r="A376" s="2"/>
      <c r="B376" s="1"/>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9.5" x14ac:dyDescent="0.25">
      <c r="A377" s="2"/>
      <c r="B377" s="1"/>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9.5" x14ac:dyDescent="0.25">
      <c r="A378" s="2"/>
      <c r="B378" s="1"/>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9.5" x14ac:dyDescent="0.25">
      <c r="A379" s="2"/>
      <c r="B379" s="1"/>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9.5" x14ac:dyDescent="0.25">
      <c r="A380" s="2"/>
      <c r="B380" s="1"/>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9.5" x14ac:dyDescent="0.25">
      <c r="A381" s="2"/>
      <c r="B381" s="1"/>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9.5" x14ac:dyDescent="0.25">
      <c r="A382" s="2"/>
      <c r="B382" s="1"/>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9.5" x14ac:dyDescent="0.25">
      <c r="A383" s="2"/>
      <c r="B383" s="1"/>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9.5" x14ac:dyDescent="0.25">
      <c r="A384" s="2"/>
      <c r="B384" s="1"/>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9.5" x14ac:dyDescent="0.25">
      <c r="A385" s="2"/>
      <c r="B385" s="1"/>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9.5" x14ac:dyDescent="0.25">
      <c r="A386" s="2"/>
      <c r="B386" s="1"/>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9.5" x14ac:dyDescent="0.25">
      <c r="A387" s="2"/>
      <c r="B387" s="1"/>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9.5" x14ac:dyDescent="0.25">
      <c r="A388" s="2"/>
      <c r="B388" s="1"/>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9.5" x14ac:dyDescent="0.25">
      <c r="A389" s="2"/>
      <c r="B389" s="1"/>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9.5" x14ac:dyDescent="0.25">
      <c r="A390" s="2"/>
      <c r="B390" s="1"/>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9.5" x14ac:dyDescent="0.25">
      <c r="A391" s="2"/>
      <c r="B391" s="1"/>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9.5" x14ac:dyDescent="0.25">
      <c r="A392" s="2"/>
      <c r="B392" s="1"/>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9.5" x14ac:dyDescent="0.25">
      <c r="A393" s="2"/>
      <c r="B393" s="1"/>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9.5" x14ac:dyDescent="0.25">
      <c r="A394" s="2"/>
      <c r="B394" s="1"/>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9.5" x14ac:dyDescent="0.25">
      <c r="A395" s="2"/>
      <c r="B395" s="1"/>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9.5" x14ac:dyDescent="0.25">
      <c r="A396" s="2"/>
      <c r="B396" s="1"/>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9.5" x14ac:dyDescent="0.25">
      <c r="A397" s="2"/>
      <c r="B397" s="1"/>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9.5" x14ac:dyDescent="0.25">
      <c r="A398" s="2"/>
      <c r="B398" s="1"/>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9.5" x14ac:dyDescent="0.25">
      <c r="A399" s="2"/>
      <c r="B399" s="1"/>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9.5" x14ac:dyDescent="0.25">
      <c r="A400" s="2"/>
      <c r="B400" s="1"/>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9.5" x14ac:dyDescent="0.25">
      <c r="A401" s="2"/>
      <c r="B401" s="1"/>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9.5" x14ac:dyDescent="0.25">
      <c r="A402" s="2"/>
      <c r="B402" s="1"/>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9.5" x14ac:dyDescent="0.25">
      <c r="A403" s="2"/>
      <c r="B403" s="1"/>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9.5" x14ac:dyDescent="0.25">
      <c r="A404" s="2"/>
      <c r="B404" s="1"/>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9.5" x14ac:dyDescent="0.25">
      <c r="A405" s="2"/>
      <c r="B405" s="1"/>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9.5" x14ac:dyDescent="0.25">
      <c r="A406" s="2"/>
      <c r="B406" s="1"/>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9.5" x14ac:dyDescent="0.25">
      <c r="A407" s="2"/>
      <c r="B407" s="1"/>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9.5" x14ac:dyDescent="0.25">
      <c r="A408" s="2"/>
      <c r="B408" s="1"/>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9.5" x14ac:dyDescent="0.25">
      <c r="A409" s="2"/>
      <c r="B409" s="1"/>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9.5" x14ac:dyDescent="0.25">
      <c r="A410" s="2"/>
      <c r="B410" s="1"/>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9.5" x14ac:dyDescent="0.25">
      <c r="A411" s="2"/>
      <c r="B411" s="1"/>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9.5" x14ac:dyDescent="0.25">
      <c r="A412" s="2"/>
      <c r="B412" s="1"/>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9.5" x14ac:dyDescent="0.25">
      <c r="A413" s="2"/>
      <c r="B413" s="1"/>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9.5" x14ac:dyDescent="0.25">
      <c r="A414" s="2"/>
      <c r="B414" s="1"/>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9.5" x14ac:dyDescent="0.25">
      <c r="A415" s="2"/>
      <c r="B415" s="1"/>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9.5" x14ac:dyDescent="0.25">
      <c r="A416" s="2"/>
      <c r="B416" s="1"/>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9.5" x14ac:dyDescent="0.25">
      <c r="A417" s="2"/>
      <c r="B417" s="1"/>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9.5" x14ac:dyDescent="0.25">
      <c r="A418" s="2"/>
      <c r="B418" s="1"/>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9.5" x14ac:dyDescent="0.25">
      <c r="A419" s="2"/>
      <c r="B419" s="1"/>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9.5" x14ac:dyDescent="0.25">
      <c r="A420" s="2"/>
      <c r="B420" s="1"/>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9.5" x14ac:dyDescent="0.25">
      <c r="A421" s="2"/>
      <c r="B421" s="1"/>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9.5" x14ac:dyDescent="0.25">
      <c r="A422" s="2"/>
      <c r="B422" s="1"/>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9.5" x14ac:dyDescent="0.25">
      <c r="A423" s="2"/>
      <c r="B423" s="1"/>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9.5" x14ac:dyDescent="0.25">
      <c r="A424" s="2"/>
      <c r="B424" s="1"/>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9.5" x14ac:dyDescent="0.25">
      <c r="A425" s="2"/>
      <c r="B425" s="1"/>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9.5" x14ac:dyDescent="0.25">
      <c r="A426" s="2"/>
      <c r="B426" s="1"/>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9.5" x14ac:dyDescent="0.25">
      <c r="A427" s="2"/>
      <c r="B427" s="1"/>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9.5" x14ac:dyDescent="0.25">
      <c r="A428" s="2"/>
      <c r="B428" s="1"/>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9.5" x14ac:dyDescent="0.25">
      <c r="A429" s="2"/>
      <c r="B429" s="1"/>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9.5" x14ac:dyDescent="0.25">
      <c r="A430" s="2"/>
      <c r="B430" s="1"/>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9.5" x14ac:dyDescent="0.25">
      <c r="A431" s="2"/>
      <c r="B431" s="1"/>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9.5" x14ac:dyDescent="0.25">
      <c r="A432" s="2"/>
      <c r="B432" s="1"/>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9.5" x14ac:dyDescent="0.25">
      <c r="A433" s="2"/>
      <c r="B433" s="1"/>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9.5" x14ac:dyDescent="0.25">
      <c r="A434" s="2"/>
      <c r="B434" s="1"/>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9.5" x14ac:dyDescent="0.25">
      <c r="A435" s="2"/>
      <c r="B435" s="1"/>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9.5" x14ac:dyDescent="0.25">
      <c r="A436" s="2"/>
      <c r="B436" s="1"/>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9.5" x14ac:dyDescent="0.25">
      <c r="A437" s="2"/>
      <c r="B437" s="1"/>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9.5" x14ac:dyDescent="0.25">
      <c r="A438" s="2"/>
      <c r="B438" s="1"/>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9.5" x14ac:dyDescent="0.25">
      <c r="A439" s="2"/>
      <c r="B439" s="1"/>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9.5" x14ac:dyDescent="0.25">
      <c r="A440" s="2"/>
      <c r="B440" s="1"/>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9.5" x14ac:dyDescent="0.25">
      <c r="A441" s="2"/>
      <c r="B441" s="1"/>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9.5" x14ac:dyDescent="0.25">
      <c r="A442" s="2"/>
      <c r="B442" s="1"/>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9.5" x14ac:dyDescent="0.25">
      <c r="A443" s="2"/>
      <c r="B443" s="1"/>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9.5" x14ac:dyDescent="0.25">
      <c r="A444" s="2"/>
      <c r="B444" s="1"/>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9.5" x14ac:dyDescent="0.25">
      <c r="A445" s="2"/>
      <c r="B445" s="1"/>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9.5" x14ac:dyDescent="0.25">
      <c r="A446" s="2"/>
      <c r="B446" s="1"/>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9.5" x14ac:dyDescent="0.25">
      <c r="A447" s="2"/>
      <c r="B447" s="1"/>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9.5" x14ac:dyDescent="0.25">
      <c r="A448" s="2"/>
      <c r="B448" s="1"/>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9.5" x14ac:dyDescent="0.25">
      <c r="A449" s="2"/>
      <c r="B449" s="1"/>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9.5" x14ac:dyDescent="0.25">
      <c r="A450" s="2"/>
      <c r="B450" s="1"/>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9.5" x14ac:dyDescent="0.25">
      <c r="A451" s="2"/>
      <c r="B451" s="1"/>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9.5" x14ac:dyDescent="0.25">
      <c r="A452" s="2"/>
      <c r="B452" s="1"/>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9.5" x14ac:dyDescent="0.25">
      <c r="A453" s="2"/>
      <c r="B453" s="1"/>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9.5" x14ac:dyDescent="0.25">
      <c r="A454" s="2"/>
      <c r="B454" s="1"/>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9.5" x14ac:dyDescent="0.25">
      <c r="A455" s="2"/>
      <c r="B455" s="1"/>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9.5" x14ac:dyDescent="0.25">
      <c r="A456" s="2"/>
      <c r="B456" s="1"/>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9.5" x14ac:dyDescent="0.25">
      <c r="A457" s="2"/>
      <c r="B457" s="1"/>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9.5" x14ac:dyDescent="0.25">
      <c r="A458" s="2"/>
      <c r="B458" s="1"/>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9.5" x14ac:dyDescent="0.25">
      <c r="A459" s="2"/>
      <c r="B459" s="1"/>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9.5" x14ac:dyDescent="0.25">
      <c r="A460" s="2"/>
      <c r="B460" s="1"/>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9.5" x14ac:dyDescent="0.25">
      <c r="A461" s="2"/>
      <c r="B461" s="1"/>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9.5" x14ac:dyDescent="0.25">
      <c r="A462" s="2"/>
      <c r="B462" s="1"/>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9.5" x14ac:dyDescent="0.25">
      <c r="A463" s="2"/>
      <c r="B463" s="1"/>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9.5" x14ac:dyDescent="0.25">
      <c r="A464" s="2"/>
      <c r="B464" s="1"/>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9.5" x14ac:dyDescent="0.25">
      <c r="A465" s="2"/>
      <c r="B465" s="1"/>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9.5" x14ac:dyDescent="0.25">
      <c r="A466" s="2"/>
      <c r="B466" s="1"/>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9.5" x14ac:dyDescent="0.25">
      <c r="A467" s="2"/>
      <c r="B467" s="1"/>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9.5" x14ac:dyDescent="0.25">
      <c r="A468" s="2"/>
      <c r="B468" s="1"/>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9.5" x14ac:dyDescent="0.25">
      <c r="A469" s="2"/>
      <c r="B469" s="1"/>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9.5" x14ac:dyDescent="0.4">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9.5" x14ac:dyDescent="0.4">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9.5" x14ac:dyDescent="0.4">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sheetData>
  <sheetProtection algorithmName="SHA-512" hashValue="tisEuIKRQvRmP2sKG26OODf1pIvbuD8vqaeToMFD0pqDwull3uo1HeFMqOnrANKR99YIByFNLd2GR1ByNiIzbg==" saltValue="0dbXNedpzG91SRGSRbJSIg==" spinCount="100000" sheet="1" scenarios="1" insertColumns="0" insertRows="0" insertHyperlinks="0" sort="0" autoFilter="0"/>
  <autoFilter ref="A1:H469" xr:uid="{00000000-0009-0000-0000-000000000000}"/>
  <mergeCells count="137">
    <mergeCell ref="A14:A21"/>
    <mergeCell ref="B22:B29"/>
    <mergeCell ref="C22:C28"/>
    <mergeCell ref="D22:D28"/>
    <mergeCell ref="E22:E28"/>
    <mergeCell ref="F22:F28"/>
    <mergeCell ref="C29:F29"/>
    <mergeCell ref="A22:A29"/>
    <mergeCell ref="B30:B37"/>
    <mergeCell ref="C30:C36"/>
    <mergeCell ref="D30:D36"/>
    <mergeCell ref="E30:E36"/>
    <mergeCell ref="F30:F36"/>
    <mergeCell ref="C37:F37"/>
    <mergeCell ref="B14:B21"/>
    <mergeCell ref="C14:C20"/>
    <mergeCell ref="D14:D20"/>
    <mergeCell ref="E14:E20"/>
    <mergeCell ref="F14:F20"/>
    <mergeCell ref="C21:F21"/>
    <mergeCell ref="A30:A37"/>
    <mergeCell ref="G95:G96"/>
    <mergeCell ref="H95:H96"/>
    <mergeCell ref="G97:H97"/>
    <mergeCell ref="G99:H99"/>
    <mergeCell ref="G101:G102"/>
    <mergeCell ref="H101:H102"/>
    <mergeCell ref="G103:H103"/>
    <mergeCell ref="G119:H119"/>
    <mergeCell ref="G123:H123"/>
    <mergeCell ref="G125:H125"/>
    <mergeCell ref="G129:G130"/>
    <mergeCell ref="H129:H130"/>
    <mergeCell ref="F131:H131"/>
    <mergeCell ref="G107:H107"/>
    <mergeCell ref="G111:G112"/>
    <mergeCell ref="H111:H112"/>
    <mergeCell ref="G113:H113"/>
    <mergeCell ref="G115:H115"/>
    <mergeCell ref="G117:G118"/>
    <mergeCell ref="H117:H118"/>
    <mergeCell ref="B2:B7"/>
    <mergeCell ref="C2:C6"/>
    <mergeCell ref="D2:D6"/>
    <mergeCell ref="E2:E6"/>
    <mergeCell ref="F2:F6"/>
    <mergeCell ref="G2:H2"/>
    <mergeCell ref="C7:F7"/>
    <mergeCell ref="A2:A7"/>
    <mergeCell ref="B8:B13"/>
    <mergeCell ref="C8:C12"/>
    <mergeCell ref="D8:D12"/>
    <mergeCell ref="E8:E12"/>
    <mergeCell ref="F8:F12"/>
    <mergeCell ref="C13:F13"/>
    <mergeCell ref="G4:H4"/>
    <mergeCell ref="G6:G7"/>
    <mergeCell ref="H6:H7"/>
    <mergeCell ref="G8:H8"/>
    <mergeCell ref="G10:H10"/>
    <mergeCell ref="G12:G13"/>
    <mergeCell ref="H12:H13"/>
    <mergeCell ref="A8:A13"/>
    <mergeCell ref="G14:H14"/>
    <mergeCell ref="G17:H17"/>
    <mergeCell ref="G20:G21"/>
    <mergeCell ref="H20:H21"/>
    <mergeCell ref="G22:H22"/>
    <mergeCell ref="G25:H25"/>
    <mergeCell ref="G28:G29"/>
    <mergeCell ref="H28:H29"/>
    <mergeCell ref="G30:H30"/>
    <mergeCell ref="G33:H33"/>
    <mergeCell ref="G36:G37"/>
    <mergeCell ref="H36:H37"/>
    <mergeCell ref="G38:H38"/>
    <mergeCell ref="G50:H50"/>
    <mergeCell ref="B38:B86"/>
    <mergeCell ref="C38:C85"/>
    <mergeCell ref="D38:D85"/>
    <mergeCell ref="E38:E85"/>
    <mergeCell ref="F38:F85"/>
    <mergeCell ref="A38:A86"/>
    <mergeCell ref="G61:H61"/>
    <mergeCell ref="G69:H69"/>
    <mergeCell ref="G76:H76"/>
    <mergeCell ref="G85:G86"/>
    <mergeCell ref="H85:H86"/>
    <mergeCell ref="G87:H87"/>
    <mergeCell ref="G91:H91"/>
    <mergeCell ref="A135:B135"/>
    <mergeCell ref="C135:F135"/>
    <mergeCell ref="C86:F86"/>
    <mergeCell ref="E97:E101"/>
    <mergeCell ref="F97:F101"/>
    <mergeCell ref="C97:C101"/>
    <mergeCell ref="C103:C111"/>
    <mergeCell ref="D103:D111"/>
    <mergeCell ref="E103:E111"/>
    <mergeCell ref="F103:F111"/>
    <mergeCell ref="C112:F112"/>
    <mergeCell ref="C87:C95"/>
    <mergeCell ref="D87:D95"/>
    <mergeCell ref="E87:E95"/>
    <mergeCell ref="F87:F95"/>
    <mergeCell ref="C96:F96"/>
    <mergeCell ref="A136:B136"/>
    <mergeCell ref="C136:F136"/>
    <mergeCell ref="A131:E131"/>
    <mergeCell ref="A132:B132"/>
    <mergeCell ref="C132:F132"/>
    <mergeCell ref="A133:B133"/>
    <mergeCell ref="C133:F133"/>
    <mergeCell ref="A134:B134"/>
    <mergeCell ref="C134:F134"/>
    <mergeCell ref="D119:D129"/>
    <mergeCell ref="E119:E129"/>
    <mergeCell ref="F119:F129"/>
    <mergeCell ref="C130:F130"/>
    <mergeCell ref="A87:A96"/>
    <mergeCell ref="B87:B96"/>
    <mergeCell ref="A97:A102"/>
    <mergeCell ref="B97:B102"/>
    <mergeCell ref="A103:A112"/>
    <mergeCell ref="B103:B112"/>
    <mergeCell ref="A119:A130"/>
    <mergeCell ref="B119:B130"/>
    <mergeCell ref="C119:C129"/>
    <mergeCell ref="D97:D101"/>
    <mergeCell ref="C102:F102"/>
    <mergeCell ref="A113:A118"/>
    <mergeCell ref="B113:B118"/>
    <mergeCell ref="C113:C117"/>
    <mergeCell ref="D113:D117"/>
    <mergeCell ref="E113:E117"/>
    <mergeCell ref="F113:F117"/>
    <mergeCell ref="C118:F118"/>
  </mergeCells>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B841C-E577-428E-8BCD-29DB6B8CE234}">
  <dimension ref="A1:L109"/>
  <sheetViews>
    <sheetView zoomScale="80" zoomScaleNormal="80" workbookViewId="0">
      <selection sqref="A1:H109"/>
    </sheetView>
  </sheetViews>
  <sheetFormatPr defaultColWidth="9.140625" defaultRowHeight="15.75" x14ac:dyDescent="0.25"/>
  <cols>
    <col min="1" max="1" width="13.140625" style="93" customWidth="1"/>
    <col min="2" max="2" width="23.7109375" style="94" customWidth="1"/>
    <col min="3" max="3" width="23" style="93" customWidth="1"/>
    <col min="4" max="4" width="23.85546875" style="93" customWidth="1"/>
    <col min="5" max="5" width="34.28515625" style="93" customWidth="1"/>
    <col min="6" max="6" width="36.140625" style="93" customWidth="1"/>
    <col min="7" max="7" width="27.5703125" style="93" customWidth="1"/>
    <col min="8" max="8" width="21.5703125" style="93" customWidth="1"/>
    <col min="9" max="9" width="44.5703125" style="92" customWidth="1"/>
    <col min="10" max="10" width="36.7109375" style="92" customWidth="1"/>
    <col min="11" max="11" width="44.42578125" style="92" customWidth="1"/>
    <col min="12" max="12" width="36.7109375" style="92" customWidth="1"/>
    <col min="13" max="16384" width="9.140625" style="92"/>
  </cols>
  <sheetData>
    <row r="1" spans="1:11" s="133" customFormat="1" ht="32.25" thickBot="1" x14ac:dyDescent="0.3">
      <c r="A1" s="139" t="s">
        <v>0</v>
      </c>
      <c r="B1" s="138" t="s">
        <v>1</v>
      </c>
      <c r="C1" s="137" t="s">
        <v>2</v>
      </c>
      <c r="D1" s="136" t="s">
        <v>3</v>
      </c>
      <c r="E1" s="136" t="s">
        <v>4</v>
      </c>
      <c r="F1" s="136" t="s">
        <v>5</v>
      </c>
      <c r="G1" s="135" t="s">
        <v>6</v>
      </c>
      <c r="H1" s="134" t="s">
        <v>7</v>
      </c>
    </row>
    <row r="2" spans="1:11" x14ac:dyDescent="0.25">
      <c r="A2" s="128">
        <v>1</v>
      </c>
      <c r="B2" s="127" t="s">
        <v>281</v>
      </c>
      <c r="C2" s="126" t="s">
        <v>374</v>
      </c>
      <c r="D2" s="126" t="s">
        <v>373</v>
      </c>
      <c r="E2" s="126" t="s">
        <v>372</v>
      </c>
      <c r="F2" s="126" t="s">
        <v>371</v>
      </c>
      <c r="G2" s="125" t="s">
        <v>76</v>
      </c>
      <c r="H2" s="124"/>
    </row>
    <row r="3" spans="1:11" ht="47.25" x14ac:dyDescent="0.25">
      <c r="A3" s="120"/>
      <c r="B3" s="119"/>
      <c r="C3" s="123"/>
      <c r="D3" s="123"/>
      <c r="E3" s="123"/>
      <c r="F3" s="123"/>
      <c r="G3" s="132" t="s">
        <v>77</v>
      </c>
      <c r="H3" s="121">
        <v>10</v>
      </c>
      <c r="I3" s="95"/>
      <c r="K3" s="95"/>
    </row>
    <row r="4" spans="1:11" ht="31.5" x14ac:dyDescent="0.25">
      <c r="A4" s="120"/>
      <c r="B4" s="119"/>
      <c r="C4" s="123"/>
      <c r="D4" s="123"/>
      <c r="E4" s="123"/>
      <c r="F4" s="123"/>
      <c r="G4" s="132" t="s">
        <v>78</v>
      </c>
      <c r="H4" s="121">
        <v>10</v>
      </c>
      <c r="I4" s="95"/>
      <c r="K4" s="95"/>
    </row>
    <row r="5" spans="1:11" ht="31.5" x14ac:dyDescent="0.25">
      <c r="A5" s="120"/>
      <c r="B5" s="119"/>
      <c r="C5" s="123"/>
      <c r="D5" s="123"/>
      <c r="E5" s="123"/>
      <c r="F5" s="123"/>
      <c r="G5" s="132" t="s">
        <v>79</v>
      </c>
      <c r="H5" s="121">
        <v>10</v>
      </c>
    </row>
    <row r="6" spans="1:11" ht="47.25" x14ac:dyDescent="0.25">
      <c r="A6" s="120"/>
      <c r="B6" s="119"/>
      <c r="C6" s="123"/>
      <c r="D6" s="123"/>
      <c r="E6" s="123"/>
      <c r="F6" s="123"/>
      <c r="G6" s="132" t="s">
        <v>80</v>
      </c>
      <c r="H6" s="121">
        <v>10</v>
      </c>
    </row>
    <row r="7" spans="1:11" ht="63" x14ac:dyDescent="0.25">
      <c r="A7" s="120"/>
      <c r="B7" s="119"/>
      <c r="C7" s="123"/>
      <c r="D7" s="123"/>
      <c r="E7" s="123"/>
      <c r="F7" s="123"/>
      <c r="G7" s="132" t="s">
        <v>81</v>
      </c>
      <c r="H7" s="121">
        <v>10</v>
      </c>
    </row>
    <row r="8" spans="1:11" ht="47.25" x14ac:dyDescent="0.25">
      <c r="A8" s="120"/>
      <c r="B8" s="119"/>
      <c r="C8" s="123"/>
      <c r="D8" s="123"/>
      <c r="E8" s="123"/>
      <c r="F8" s="123"/>
      <c r="G8" s="132" t="s">
        <v>73</v>
      </c>
      <c r="H8" s="121">
        <v>10</v>
      </c>
    </row>
    <row r="9" spans="1:11" ht="31.5" x14ac:dyDescent="0.25">
      <c r="A9" s="120"/>
      <c r="B9" s="119"/>
      <c r="C9" s="123"/>
      <c r="D9" s="123"/>
      <c r="E9" s="123"/>
      <c r="F9" s="123"/>
      <c r="G9" s="132" t="s">
        <v>74</v>
      </c>
      <c r="H9" s="121">
        <v>10</v>
      </c>
    </row>
    <row r="10" spans="1:11" ht="32.25" thickBot="1" x14ac:dyDescent="0.3">
      <c r="A10" s="120"/>
      <c r="B10" s="119"/>
      <c r="C10" s="123"/>
      <c r="D10" s="123"/>
      <c r="E10" s="123"/>
      <c r="F10" s="123"/>
      <c r="G10" s="132" t="s">
        <v>75</v>
      </c>
      <c r="H10" s="121">
        <v>10</v>
      </c>
    </row>
    <row r="11" spans="1:11" x14ac:dyDescent="0.25">
      <c r="A11" s="120"/>
      <c r="B11" s="119"/>
      <c r="C11" s="123"/>
      <c r="D11" s="123"/>
      <c r="E11" s="123"/>
      <c r="F11" s="123"/>
      <c r="G11" s="125" t="s">
        <v>352</v>
      </c>
      <c r="H11" s="124"/>
    </row>
    <row r="12" spans="1:11" ht="47.25" x14ac:dyDescent="0.25">
      <c r="A12" s="120"/>
      <c r="B12" s="119"/>
      <c r="C12" s="123"/>
      <c r="D12" s="123"/>
      <c r="E12" s="123"/>
      <c r="F12" s="123"/>
      <c r="G12" s="132" t="s">
        <v>351</v>
      </c>
      <c r="H12" s="121">
        <v>50</v>
      </c>
    </row>
    <row r="13" spans="1:11" ht="31.5" x14ac:dyDescent="0.25">
      <c r="A13" s="120"/>
      <c r="B13" s="119"/>
      <c r="C13" s="123"/>
      <c r="D13" s="123"/>
      <c r="E13" s="123"/>
      <c r="F13" s="123"/>
      <c r="G13" s="132" t="s">
        <v>370</v>
      </c>
      <c r="H13" s="121">
        <v>30</v>
      </c>
    </row>
    <row r="14" spans="1:11" ht="47.25" x14ac:dyDescent="0.25">
      <c r="A14" s="120"/>
      <c r="B14" s="119"/>
      <c r="C14" s="123"/>
      <c r="D14" s="123"/>
      <c r="E14" s="123"/>
      <c r="F14" s="123"/>
      <c r="G14" s="132" t="s">
        <v>369</v>
      </c>
      <c r="H14" s="121">
        <v>50</v>
      </c>
    </row>
    <row r="15" spans="1:11" ht="110.25" x14ac:dyDescent="0.25">
      <c r="A15" s="120"/>
      <c r="B15" s="119"/>
      <c r="C15" s="123"/>
      <c r="D15" s="123"/>
      <c r="E15" s="123"/>
      <c r="F15" s="123"/>
      <c r="G15" s="132" t="s">
        <v>368</v>
      </c>
      <c r="H15" s="121">
        <v>40</v>
      </c>
    </row>
    <row r="16" spans="1:11" ht="63" x14ac:dyDescent="0.25">
      <c r="A16" s="120"/>
      <c r="B16" s="119"/>
      <c r="C16" s="123"/>
      <c r="D16" s="123"/>
      <c r="E16" s="123"/>
      <c r="F16" s="123"/>
      <c r="G16" s="132" t="s">
        <v>367</v>
      </c>
      <c r="H16" s="121">
        <v>50</v>
      </c>
    </row>
    <row r="17" spans="1:12" ht="31.5" x14ac:dyDescent="0.25">
      <c r="A17" s="120"/>
      <c r="B17" s="119"/>
      <c r="C17" s="123"/>
      <c r="D17" s="123"/>
      <c r="E17" s="123"/>
      <c r="F17" s="123"/>
      <c r="G17" s="132" t="s">
        <v>366</v>
      </c>
      <c r="H17" s="121">
        <v>40</v>
      </c>
    </row>
    <row r="18" spans="1:12" ht="94.5" x14ac:dyDescent="0.25">
      <c r="A18" s="120"/>
      <c r="B18" s="119"/>
      <c r="C18" s="123"/>
      <c r="D18" s="123"/>
      <c r="E18" s="123"/>
      <c r="F18" s="123"/>
      <c r="G18" s="132" t="s">
        <v>365</v>
      </c>
      <c r="H18" s="121">
        <v>60</v>
      </c>
    </row>
    <row r="19" spans="1:12" ht="47.25" x14ac:dyDescent="0.25">
      <c r="A19" s="120"/>
      <c r="B19" s="119"/>
      <c r="C19" s="123"/>
      <c r="D19" s="123"/>
      <c r="E19" s="123"/>
      <c r="F19" s="123"/>
      <c r="G19" s="132" t="s">
        <v>364</v>
      </c>
      <c r="H19" s="121">
        <v>40</v>
      </c>
    </row>
    <row r="20" spans="1:12" ht="31.5" x14ac:dyDescent="0.25">
      <c r="A20" s="120"/>
      <c r="B20" s="119"/>
      <c r="C20" s="123"/>
      <c r="D20" s="123"/>
      <c r="E20" s="123"/>
      <c r="F20" s="123"/>
      <c r="G20" s="132" t="s">
        <v>363</v>
      </c>
      <c r="H20" s="121">
        <v>50</v>
      </c>
    </row>
    <row r="21" spans="1:12" ht="31.5" x14ac:dyDescent="0.25">
      <c r="A21" s="120"/>
      <c r="B21" s="119"/>
      <c r="C21" s="123"/>
      <c r="D21" s="123"/>
      <c r="E21" s="123"/>
      <c r="F21" s="123"/>
      <c r="G21" s="132" t="s">
        <v>362</v>
      </c>
      <c r="H21" s="121">
        <v>50</v>
      </c>
    </row>
    <row r="22" spans="1:12" ht="16.5" thickBot="1" x14ac:dyDescent="0.3">
      <c r="A22" s="120"/>
      <c r="B22" s="119"/>
      <c r="C22" s="118"/>
      <c r="D22" s="118"/>
      <c r="E22" s="118"/>
      <c r="F22" s="118"/>
      <c r="G22" s="117" t="s">
        <v>17</v>
      </c>
      <c r="H22" s="116">
        <f>SUM(H3:H10,H12:H21)</f>
        <v>540</v>
      </c>
    </row>
    <row r="23" spans="1:12" ht="150" customHeight="1" thickBot="1" x14ac:dyDescent="0.3">
      <c r="A23" s="115"/>
      <c r="B23" s="114"/>
      <c r="C23" s="113" t="s">
        <v>361</v>
      </c>
      <c r="D23" s="113"/>
      <c r="E23" s="113"/>
      <c r="F23" s="112"/>
      <c r="G23" s="111"/>
      <c r="H23" s="110"/>
      <c r="L23" s="92">
        <v>540</v>
      </c>
    </row>
    <row r="24" spans="1:12" x14ac:dyDescent="0.25">
      <c r="A24" s="128">
        <v>2</v>
      </c>
      <c r="B24" s="127" t="s">
        <v>281</v>
      </c>
      <c r="C24" s="126" t="s">
        <v>360</v>
      </c>
      <c r="D24" s="126" t="s">
        <v>266</v>
      </c>
      <c r="E24" s="126" t="s">
        <v>359</v>
      </c>
      <c r="F24" s="126" t="s">
        <v>12</v>
      </c>
      <c r="G24" s="125" t="s">
        <v>276</v>
      </c>
      <c r="H24" s="124"/>
    </row>
    <row r="25" spans="1:12" ht="48" thickBot="1" x14ac:dyDescent="0.3">
      <c r="A25" s="120"/>
      <c r="B25" s="119"/>
      <c r="C25" s="123"/>
      <c r="D25" s="123"/>
      <c r="E25" s="123"/>
      <c r="F25" s="123"/>
      <c r="G25" s="122" t="s">
        <v>284</v>
      </c>
      <c r="H25" s="129">
        <v>2</v>
      </c>
    </row>
    <row r="26" spans="1:12" x14ac:dyDescent="0.25">
      <c r="A26" s="120"/>
      <c r="B26" s="119"/>
      <c r="C26" s="123"/>
      <c r="D26" s="123"/>
      <c r="E26" s="123"/>
      <c r="F26" s="123"/>
      <c r="G26" s="125" t="s">
        <v>299</v>
      </c>
      <c r="H26" s="124"/>
    </row>
    <row r="27" spans="1:12" ht="47.25" x14ac:dyDescent="0.25">
      <c r="A27" s="120"/>
      <c r="B27" s="119"/>
      <c r="C27" s="123"/>
      <c r="D27" s="123"/>
      <c r="E27" s="123"/>
      <c r="F27" s="123"/>
      <c r="G27" s="122" t="s">
        <v>298</v>
      </c>
      <c r="H27" s="129">
        <v>3</v>
      </c>
    </row>
    <row r="28" spans="1:12" ht="47.25" x14ac:dyDescent="0.25">
      <c r="A28" s="120"/>
      <c r="B28" s="119"/>
      <c r="C28" s="123"/>
      <c r="D28" s="123"/>
      <c r="E28" s="123"/>
      <c r="F28" s="123"/>
      <c r="G28" s="122" t="s">
        <v>358</v>
      </c>
      <c r="H28" s="121">
        <v>5</v>
      </c>
    </row>
    <row r="29" spans="1:12" ht="16.5" thickBot="1" x14ac:dyDescent="0.3">
      <c r="A29" s="120"/>
      <c r="B29" s="119"/>
      <c r="C29" s="118"/>
      <c r="D29" s="118"/>
      <c r="E29" s="118"/>
      <c r="F29" s="118"/>
      <c r="G29" s="117" t="s">
        <v>17</v>
      </c>
      <c r="H29" s="116">
        <f>SUM(H25:H25,H27:H28)</f>
        <v>10</v>
      </c>
    </row>
    <row r="30" spans="1:12" ht="150" customHeight="1" thickBot="1" x14ac:dyDescent="0.3">
      <c r="A30" s="115"/>
      <c r="B30" s="114"/>
      <c r="C30" s="113" t="s">
        <v>357</v>
      </c>
      <c r="D30" s="113"/>
      <c r="E30" s="113"/>
      <c r="F30" s="112"/>
      <c r="G30" s="111"/>
      <c r="H30" s="110"/>
    </row>
    <row r="31" spans="1:12" x14ac:dyDescent="0.25">
      <c r="A31" s="128">
        <v>3</v>
      </c>
      <c r="B31" s="127" t="s">
        <v>281</v>
      </c>
      <c r="C31" s="126" t="s">
        <v>356</v>
      </c>
      <c r="D31" s="126" t="s">
        <v>355</v>
      </c>
      <c r="E31" s="126" t="s">
        <v>354</v>
      </c>
      <c r="F31" s="126" t="s">
        <v>353</v>
      </c>
      <c r="G31" s="125" t="s">
        <v>352</v>
      </c>
      <c r="H31" s="124"/>
    </row>
    <row r="32" spans="1:12" ht="47.25" x14ac:dyDescent="0.25">
      <c r="A32" s="120"/>
      <c r="B32" s="119"/>
      <c r="C32" s="123"/>
      <c r="D32" s="123"/>
      <c r="E32" s="123"/>
      <c r="F32" s="123"/>
      <c r="G32" s="122" t="s">
        <v>351</v>
      </c>
      <c r="H32" s="121">
        <v>10</v>
      </c>
    </row>
    <row r="33" spans="1:8" ht="205.5" customHeight="1" thickBot="1" x14ac:dyDescent="0.3">
      <c r="A33" s="120"/>
      <c r="B33" s="119"/>
      <c r="C33" s="118"/>
      <c r="D33" s="118"/>
      <c r="E33" s="118"/>
      <c r="F33" s="118"/>
      <c r="G33" s="117" t="s">
        <v>17</v>
      </c>
      <c r="H33" s="116">
        <f>SUM(H32:H32)</f>
        <v>10</v>
      </c>
    </row>
    <row r="34" spans="1:8" ht="150" customHeight="1" thickBot="1" x14ac:dyDescent="0.3">
      <c r="A34" s="115"/>
      <c r="B34" s="114"/>
      <c r="C34" s="113" t="s">
        <v>350</v>
      </c>
      <c r="D34" s="113"/>
      <c r="E34" s="113"/>
      <c r="F34" s="112"/>
      <c r="G34" s="111"/>
      <c r="H34" s="110"/>
    </row>
    <row r="35" spans="1:8" x14ac:dyDescent="0.25">
      <c r="A35" s="128">
        <v>4</v>
      </c>
      <c r="B35" s="127" t="s">
        <v>281</v>
      </c>
      <c r="C35" s="126" t="s">
        <v>349</v>
      </c>
      <c r="D35" s="126" t="s">
        <v>348</v>
      </c>
      <c r="E35" s="126" t="s">
        <v>347</v>
      </c>
      <c r="F35" s="126"/>
      <c r="G35" s="125" t="s">
        <v>306</v>
      </c>
      <c r="H35" s="124"/>
    </row>
    <row r="36" spans="1:8" ht="110.25" x14ac:dyDescent="0.25">
      <c r="A36" s="120"/>
      <c r="B36" s="119"/>
      <c r="C36" s="123"/>
      <c r="D36" s="123"/>
      <c r="E36" s="123"/>
      <c r="F36" s="123"/>
      <c r="G36" s="122" t="s">
        <v>346</v>
      </c>
      <c r="H36" s="121">
        <v>24</v>
      </c>
    </row>
    <row r="37" spans="1:8" ht="16.5" thickBot="1" x14ac:dyDescent="0.3">
      <c r="A37" s="120"/>
      <c r="B37" s="119"/>
      <c r="C37" s="118"/>
      <c r="D37" s="118"/>
      <c r="E37" s="118"/>
      <c r="F37" s="118"/>
      <c r="G37" s="117" t="s">
        <v>17</v>
      </c>
      <c r="H37" s="116">
        <f>SUM(H36:H36)</f>
        <v>24</v>
      </c>
    </row>
    <row r="38" spans="1:8" ht="150" customHeight="1" thickBot="1" x14ac:dyDescent="0.3">
      <c r="A38" s="115"/>
      <c r="B38" s="114"/>
      <c r="C38" s="113" t="s">
        <v>345</v>
      </c>
      <c r="D38" s="113"/>
      <c r="E38" s="113"/>
      <c r="F38" s="112"/>
      <c r="G38" s="111"/>
      <c r="H38" s="110"/>
    </row>
    <row r="39" spans="1:8" x14ac:dyDescent="0.25">
      <c r="A39" s="128">
        <v>5</v>
      </c>
      <c r="B39" s="127" t="s">
        <v>281</v>
      </c>
      <c r="C39" s="126" t="s">
        <v>344</v>
      </c>
      <c r="D39" s="126" t="s">
        <v>343</v>
      </c>
      <c r="E39" s="126" t="s">
        <v>332</v>
      </c>
      <c r="F39" s="126"/>
      <c r="G39" s="125" t="s">
        <v>306</v>
      </c>
      <c r="H39" s="124"/>
    </row>
    <row r="40" spans="1:8" ht="31.5" x14ac:dyDescent="0.25">
      <c r="A40" s="120"/>
      <c r="B40" s="119"/>
      <c r="C40" s="123"/>
      <c r="D40" s="123"/>
      <c r="E40" s="123"/>
      <c r="F40" s="123"/>
      <c r="G40" s="122" t="s">
        <v>342</v>
      </c>
      <c r="H40" s="129">
        <v>34</v>
      </c>
    </row>
    <row r="41" spans="1:8" ht="185.25" customHeight="1" thickBot="1" x14ac:dyDescent="0.3">
      <c r="A41" s="120"/>
      <c r="B41" s="119"/>
      <c r="C41" s="118"/>
      <c r="D41" s="118"/>
      <c r="E41" s="118"/>
      <c r="F41" s="118"/>
      <c r="G41" s="117" t="s">
        <v>17</v>
      </c>
      <c r="H41" s="116">
        <f>SUM(H40:H40)</f>
        <v>34</v>
      </c>
    </row>
    <row r="42" spans="1:8" ht="150" customHeight="1" thickBot="1" x14ac:dyDescent="0.3">
      <c r="A42" s="115"/>
      <c r="B42" s="114"/>
      <c r="C42" s="113" t="s">
        <v>341</v>
      </c>
      <c r="D42" s="113"/>
      <c r="E42" s="113"/>
      <c r="F42" s="112"/>
      <c r="G42" s="111"/>
      <c r="H42" s="110"/>
    </row>
    <row r="43" spans="1:8" x14ac:dyDescent="0.25">
      <c r="A43" s="128">
        <v>6</v>
      </c>
      <c r="B43" s="127" t="s">
        <v>281</v>
      </c>
      <c r="C43" s="126" t="s">
        <v>340</v>
      </c>
      <c r="D43" s="126" t="s">
        <v>339</v>
      </c>
      <c r="E43" s="126" t="s">
        <v>332</v>
      </c>
      <c r="F43" s="126"/>
      <c r="G43" s="125" t="s">
        <v>276</v>
      </c>
      <c r="H43" s="124"/>
    </row>
    <row r="44" spans="1:8" ht="78.75" x14ac:dyDescent="0.25">
      <c r="A44" s="120"/>
      <c r="B44" s="119"/>
      <c r="C44" s="123"/>
      <c r="D44" s="123"/>
      <c r="E44" s="123"/>
      <c r="F44" s="123"/>
      <c r="G44" s="122" t="s">
        <v>274</v>
      </c>
      <c r="H44" s="129">
        <v>5</v>
      </c>
    </row>
    <row r="45" spans="1:8" ht="240" customHeight="1" thickBot="1" x14ac:dyDescent="0.3">
      <c r="A45" s="120"/>
      <c r="B45" s="119"/>
      <c r="C45" s="118"/>
      <c r="D45" s="118"/>
      <c r="E45" s="118"/>
      <c r="F45" s="118"/>
      <c r="G45" s="117" t="s">
        <v>17</v>
      </c>
      <c r="H45" s="116">
        <f>SUM(H44:H44)</f>
        <v>5</v>
      </c>
    </row>
    <row r="46" spans="1:8" ht="150" customHeight="1" thickBot="1" x14ac:dyDescent="0.3">
      <c r="A46" s="115"/>
      <c r="B46" s="114"/>
      <c r="C46" s="113" t="s">
        <v>338</v>
      </c>
      <c r="D46" s="113"/>
      <c r="E46" s="113"/>
      <c r="F46" s="112"/>
      <c r="G46" s="111"/>
      <c r="H46" s="110"/>
    </row>
    <row r="47" spans="1:8" x14ac:dyDescent="0.25">
      <c r="A47" s="128">
        <v>7</v>
      </c>
      <c r="B47" s="127" t="s">
        <v>281</v>
      </c>
      <c r="C47" s="126" t="s">
        <v>337</v>
      </c>
      <c r="D47" s="126" t="s">
        <v>336</v>
      </c>
      <c r="E47" s="126" t="s">
        <v>332</v>
      </c>
      <c r="F47" s="126"/>
      <c r="G47" s="125" t="s">
        <v>306</v>
      </c>
      <c r="H47" s="124"/>
    </row>
    <row r="48" spans="1:8" ht="31.5" x14ac:dyDescent="0.25">
      <c r="A48" s="120"/>
      <c r="B48" s="119"/>
      <c r="C48" s="123"/>
      <c r="D48" s="123"/>
      <c r="E48" s="123"/>
      <c r="F48" s="123"/>
      <c r="G48" s="122" t="s">
        <v>311</v>
      </c>
      <c r="H48" s="129">
        <v>5</v>
      </c>
    </row>
    <row r="49" spans="1:12" ht="31.5" x14ac:dyDescent="0.25">
      <c r="A49" s="120"/>
      <c r="B49" s="119"/>
      <c r="C49" s="123"/>
      <c r="D49" s="123"/>
      <c r="E49" s="123"/>
      <c r="F49" s="123"/>
      <c r="G49" s="122" t="s">
        <v>328</v>
      </c>
      <c r="H49" s="129">
        <v>5</v>
      </c>
    </row>
    <row r="50" spans="1:12" ht="223.5" customHeight="1" thickBot="1" x14ac:dyDescent="0.3">
      <c r="A50" s="120"/>
      <c r="B50" s="119"/>
      <c r="C50" s="118"/>
      <c r="D50" s="118"/>
      <c r="E50" s="118"/>
      <c r="F50" s="118"/>
      <c r="G50" s="117" t="s">
        <v>17</v>
      </c>
      <c r="H50" s="116">
        <f>SUM(H48:H49)</f>
        <v>10</v>
      </c>
    </row>
    <row r="51" spans="1:12" ht="150" customHeight="1" thickBot="1" x14ac:dyDescent="0.3">
      <c r="A51" s="115"/>
      <c r="B51" s="114"/>
      <c r="C51" s="113" t="s">
        <v>335</v>
      </c>
      <c r="D51" s="113"/>
      <c r="E51" s="113"/>
      <c r="F51" s="112"/>
      <c r="G51" s="111"/>
      <c r="H51" s="110"/>
    </row>
    <row r="52" spans="1:12" x14ac:dyDescent="0.25">
      <c r="A52" s="128">
        <v>8</v>
      </c>
      <c r="B52" s="127" t="s">
        <v>281</v>
      </c>
      <c r="C52" s="126" t="s">
        <v>334</v>
      </c>
      <c r="D52" s="126" t="s">
        <v>333</v>
      </c>
      <c r="E52" s="126" t="s">
        <v>332</v>
      </c>
      <c r="F52" s="126"/>
      <c r="G52" s="125" t="s">
        <v>306</v>
      </c>
      <c r="H52" s="124"/>
    </row>
    <row r="53" spans="1:12" ht="31.5" x14ac:dyDescent="0.25">
      <c r="A53" s="120"/>
      <c r="B53" s="119"/>
      <c r="C53" s="123"/>
      <c r="D53" s="123"/>
      <c r="E53" s="123"/>
      <c r="F53" s="123"/>
      <c r="G53" s="122" t="s">
        <v>311</v>
      </c>
      <c r="H53" s="121">
        <v>54</v>
      </c>
    </row>
    <row r="54" spans="1:12" ht="246.75" customHeight="1" thickBot="1" x14ac:dyDescent="0.3">
      <c r="A54" s="120"/>
      <c r="B54" s="119"/>
      <c r="C54" s="118"/>
      <c r="D54" s="118"/>
      <c r="E54" s="118"/>
      <c r="F54" s="118"/>
      <c r="G54" s="117" t="s">
        <v>17</v>
      </c>
      <c r="H54" s="116">
        <f>SUM(H53:H53)</f>
        <v>54</v>
      </c>
    </row>
    <row r="55" spans="1:12" ht="150" customHeight="1" thickBot="1" x14ac:dyDescent="0.3">
      <c r="A55" s="115"/>
      <c r="B55" s="114"/>
      <c r="C55" s="113" t="s">
        <v>331</v>
      </c>
      <c r="D55" s="113"/>
      <c r="E55" s="113"/>
      <c r="F55" s="112"/>
      <c r="G55" s="111"/>
      <c r="H55" s="110"/>
    </row>
    <row r="56" spans="1:12" x14ac:dyDescent="0.25">
      <c r="A56" s="128">
        <v>9</v>
      </c>
      <c r="B56" s="127" t="s">
        <v>281</v>
      </c>
      <c r="C56" s="126" t="s">
        <v>330</v>
      </c>
      <c r="D56" s="126" t="s">
        <v>329</v>
      </c>
      <c r="E56" s="126" t="s">
        <v>301</v>
      </c>
      <c r="F56" s="126"/>
      <c r="G56" s="125" t="s">
        <v>306</v>
      </c>
      <c r="H56" s="124"/>
    </row>
    <row r="57" spans="1:12" ht="31.5" x14ac:dyDescent="0.25">
      <c r="A57" s="120"/>
      <c r="B57" s="119"/>
      <c r="C57" s="123"/>
      <c r="D57" s="123"/>
      <c r="E57" s="123"/>
      <c r="F57" s="123"/>
      <c r="G57" s="122" t="s">
        <v>328</v>
      </c>
      <c r="H57" s="121">
        <v>50</v>
      </c>
    </row>
    <row r="58" spans="1:12" ht="207.75" customHeight="1" thickBot="1" x14ac:dyDescent="0.3">
      <c r="A58" s="120"/>
      <c r="B58" s="119"/>
      <c r="C58" s="118"/>
      <c r="D58" s="118"/>
      <c r="E58" s="118"/>
      <c r="F58" s="118"/>
      <c r="G58" s="117" t="s">
        <v>17</v>
      </c>
      <c r="H58" s="116">
        <f>SUM(H57:H57)</f>
        <v>50</v>
      </c>
    </row>
    <row r="59" spans="1:12" ht="150" customHeight="1" thickBot="1" x14ac:dyDescent="0.3">
      <c r="A59" s="115"/>
      <c r="B59" s="114"/>
      <c r="C59" s="113" t="s">
        <v>327</v>
      </c>
      <c r="D59" s="113"/>
      <c r="E59" s="113"/>
      <c r="F59" s="112"/>
      <c r="G59" s="111"/>
      <c r="H59" s="110"/>
    </row>
    <row r="60" spans="1:12" x14ac:dyDescent="0.25">
      <c r="A60" s="128">
        <v>10</v>
      </c>
      <c r="B60" s="127" t="s">
        <v>281</v>
      </c>
      <c r="C60" s="126" t="s">
        <v>326</v>
      </c>
      <c r="D60" s="126" t="s">
        <v>325</v>
      </c>
      <c r="E60" s="126" t="s">
        <v>301</v>
      </c>
      <c r="F60" s="126" t="s">
        <v>319</v>
      </c>
      <c r="G60" s="125" t="s">
        <v>306</v>
      </c>
      <c r="H60" s="124"/>
    </row>
    <row r="61" spans="1:12" ht="110.25" x14ac:dyDescent="0.25">
      <c r="A61" s="120"/>
      <c r="B61" s="119"/>
      <c r="C61" s="123" t="s">
        <v>324</v>
      </c>
      <c r="D61" s="123"/>
      <c r="E61" s="123"/>
      <c r="F61" s="123"/>
      <c r="G61" s="122" t="s">
        <v>323</v>
      </c>
      <c r="H61" s="129">
        <v>20</v>
      </c>
      <c r="J61" s="95"/>
      <c r="L61" s="95"/>
    </row>
    <row r="62" spans="1:12" ht="160.5" customHeight="1" thickBot="1" x14ac:dyDescent="0.3">
      <c r="A62" s="120"/>
      <c r="B62" s="119"/>
      <c r="C62" s="118"/>
      <c r="D62" s="118"/>
      <c r="E62" s="118"/>
      <c r="F62" s="118"/>
      <c r="G62" s="117" t="s">
        <v>17</v>
      </c>
      <c r="H62" s="116">
        <f>SUM(H61:H61)</f>
        <v>20</v>
      </c>
    </row>
    <row r="63" spans="1:12" ht="150" customHeight="1" thickBot="1" x14ac:dyDescent="0.3">
      <c r="A63" s="115"/>
      <c r="B63" s="114"/>
      <c r="C63" s="113" t="s">
        <v>322</v>
      </c>
      <c r="D63" s="113"/>
      <c r="E63" s="113"/>
      <c r="F63" s="112"/>
      <c r="G63" s="111"/>
      <c r="H63" s="110"/>
    </row>
    <row r="64" spans="1:12" x14ac:dyDescent="0.25">
      <c r="A64" s="128">
        <v>11</v>
      </c>
      <c r="B64" s="127" t="s">
        <v>281</v>
      </c>
      <c r="C64" s="126" t="s">
        <v>321</v>
      </c>
      <c r="D64" s="126" t="s">
        <v>320</v>
      </c>
      <c r="E64" s="126" t="s">
        <v>301</v>
      </c>
      <c r="F64" s="126" t="s">
        <v>319</v>
      </c>
      <c r="G64" s="125" t="s">
        <v>306</v>
      </c>
      <c r="H64" s="124"/>
    </row>
    <row r="65" spans="1:8" ht="31.5" x14ac:dyDescent="0.25">
      <c r="A65" s="120"/>
      <c r="B65" s="119"/>
      <c r="C65" s="123"/>
      <c r="D65" s="123"/>
      <c r="E65" s="123"/>
      <c r="F65" s="123"/>
      <c r="G65" s="122" t="s">
        <v>311</v>
      </c>
      <c r="H65" s="129">
        <v>6</v>
      </c>
    </row>
    <row r="66" spans="1:8" ht="63" x14ac:dyDescent="0.25">
      <c r="A66" s="120"/>
      <c r="B66" s="119"/>
      <c r="C66" s="123"/>
      <c r="D66" s="123"/>
      <c r="E66" s="123"/>
      <c r="F66" s="123"/>
      <c r="G66" s="122" t="s">
        <v>305</v>
      </c>
      <c r="H66" s="129">
        <v>54</v>
      </c>
    </row>
    <row r="67" spans="1:8" ht="210" customHeight="1" thickBot="1" x14ac:dyDescent="0.3">
      <c r="A67" s="120"/>
      <c r="B67" s="119"/>
      <c r="C67" s="118"/>
      <c r="D67" s="118"/>
      <c r="E67" s="118"/>
      <c r="F67" s="118"/>
      <c r="G67" s="117" t="s">
        <v>17</v>
      </c>
      <c r="H67" s="116">
        <f>SUM(H65:H66)</f>
        <v>60</v>
      </c>
    </row>
    <row r="68" spans="1:8" ht="150" customHeight="1" thickBot="1" x14ac:dyDescent="0.3">
      <c r="A68" s="115"/>
      <c r="B68" s="114"/>
      <c r="C68" s="113" t="s">
        <v>318</v>
      </c>
      <c r="D68" s="113"/>
      <c r="E68" s="113"/>
      <c r="F68" s="112"/>
      <c r="G68" s="111"/>
      <c r="H68" s="110"/>
    </row>
    <row r="69" spans="1:8" x14ac:dyDescent="0.25">
      <c r="A69" s="128">
        <v>12</v>
      </c>
      <c r="B69" s="127" t="s">
        <v>281</v>
      </c>
      <c r="C69" s="126" t="s">
        <v>317</v>
      </c>
      <c r="D69" s="126" t="s">
        <v>316</v>
      </c>
      <c r="E69" s="126" t="s">
        <v>301</v>
      </c>
      <c r="F69" s="126" t="s">
        <v>315</v>
      </c>
      <c r="G69" s="125" t="s">
        <v>299</v>
      </c>
      <c r="H69" s="124"/>
    </row>
    <row r="70" spans="1:8" ht="47.25" x14ac:dyDescent="0.25">
      <c r="A70" s="120"/>
      <c r="B70" s="119"/>
      <c r="C70" s="123"/>
      <c r="D70" s="123"/>
      <c r="E70" s="123"/>
      <c r="F70" s="123"/>
      <c r="G70" s="122" t="s">
        <v>297</v>
      </c>
      <c r="H70" s="129">
        <v>8</v>
      </c>
    </row>
    <row r="71" spans="1:8" ht="213" customHeight="1" thickBot="1" x14ac:dyDescent="0.3">
      <c r="A71" s="120"/>
      <c r="B71" s="119"/>
      <c r="C71" s="118"/>
      <c r="D71" s="118"/>
      <c r="E71" s="118"/>
      <c r="F71" s="118"/>
      <c r="G71" s="117" t="s">
        <v>17</v>
      </c>
      <c r="H71" s="116">
        <f>SUM(H70:H70)</f>
        <v>8</v>
      </c>
    </row>
    <row r="72" spans="1:8" ht="150" customHeight="1" thickBot="1" x14ac:dyDescent="0.3">
      <c r="A72" s="115"/>
      <c r="B72" s="114"/>
      <c r="C72" s="113" t="s">
        <v>314</v>
      </c>
      <c r="D72" s="113"/>
      <c r="E72" s="113"/>
      <c r="F72" s="112"/>
      <c r="G72" s="111"/>
      <c r="H72" s="110"/>
    </row>
    <row r="73" spans="1:8" x14ac:dyDescent="0.25">
      <c r="A73" s="128">
        <v>13</v>
      </c>
      <c r="B73" s="127" t="s">
        <v>281</v>
      </c>
      <c r="C73" s="126" t="s">
        <v>313</v>
      </c>
      <c r="D73" s="126" t="s">
        <v>312</v>
      </c>
      <c r="E73" s="126" t="s">
        <v>301</v>
      </c>
      <c r="F73" s="126"/>
      <c r="G73" s="125" t="s">
        <v>306</v>
      </c>
      <c r="H73" s="124"/>
    </row>
    <row r="74" spans="1:8" ht="31.5" x14ac:dyDescent="0.25">
      <c r="A74" s="120"/>
      <c r="B74" s="119"/>
      <c r="C74" s="123"/>
      <c r="D74" s="123"/>
      <c r="E74" s="123"/>
      <c r="F74" s="123"/>
      <c r="G74" s="122" t="s">
        <v>311</v>
      </c>
      <c r="H74" s="129">
        <v>5</v>
      </c>
    </row>
    <row r="75" spans="1:8" ht="203.25" customHeight="1" thickBot="1" x14ac:dyDescent="0.3">
      <c r="A75" s="120"/>
      <c r="B75" s="119"/>
      <c r="C75" s="118"/>
      <c r="D75" s="118"/>
      <c r="E75" s="118"/>
      <c r="F75" s="118"/>
      <c r="G75" s="117" t="s">
        <v>17</v>
      </c>
      <c r="H75" s="116">
        <f>SUM(H74:H74)</f>
        <v>5</v>
      </c>
    </row>
    <row r="76" spans="1:8" ht="150" customHeight="1" thickBot="1" x14ac:dyDescent="0.3">
      <c r="A76" s="115"/>
      <c r="B76" s="114"/>
      <c r="C76" s="113" t="s">
        <v>310</v>
      </c>
      <c r="D76" s="113"/>
      <c r="E76" s="113"/>
      <c r="F76" s="112"/>
      <c r="G76" s="111"/>
      <c r="H76" s="110"/>
    </row>
    <row r="77" spans="1:8" x14ac:dyDescent="0.25">
      <c r="A77" s="128">
        <v>14</v>
      </c>
      <c r="B77" s="127" t="s">
        <v>281</v>
      </c>
      <c r="C77" s="126" t="s">
        <v>309</v>
      </c>
      <c r="D77" s="126" t="s">
        <v>308</v>
      </c>
      <c r="E77" s="126" t="s">
        <v>301</v>
      </c>
      <c r="F77" s="126" t="s">
        <v>307</v>
      </c>
      <c r="G77" s="125" t="s">
        <v>299</v>
      </c>
      <c r="H77" s="124"/>
    </row>
    <row r="78" spans="1:8" ht="47.25" x14ac:dyDescent="0.25">
      <c r="A78" s="120"/>
      <c r="B78" s="119"/>
      <c r="C78" s="123"/>
      <c r="D78" s="123"/>
      <c r="E78" s="123"/>
      <c r="F78" s="123"/>
      <c r="G78" s="122" t="s">
        <v>298</v>
      </c>
      <c r="H78" s="129">
        <v>5</v>
      </c>
    </row>
    <row r="79" spans="1:8" ht="48" thickBot="1" x14ac:dyDescent="0.3">
      <c r="A79" s="120"/>
      <c r="B79" s="119"/>
      <c r="C79" s="123"/>
      <c r="D79" s="123"/>
      <c r="E79" s="123"/>
      <c r="F79" s="123"/>
      <c r="G79" s="122" t="s">
        <v>297</v>
      </c>
      <c r="H79" s="129">
        <v>5</v>
      </c>
    </row>
    <row r="80" spans="1:8" x14ac:dyDescent="0.25">
      <c r="A80" s="120"/>
      <c r="B80" s="119"/>
      <c r="C80" s="123"/>
      <c r="D80" s="123"/>
      <c r="E80" s="123"/>
      <c r="F80" s="123"/>
      <c r="G80" s="125" t="s">
        <v>306</v>
      </c>
      <c r="H80" s="124"/>
    </row>
    <row r="81" spans="1:8" ht="63" x14ac:dyDescent="0.25">
      <c r="A81" s="120"/>
      <c r="B81" s="119"/>
      <c r="C81" s="123"/>
      <c r="D81" s="123"/>
      <c r="E81" s="123"/>
      <c r="F81" s="123"/>
      <c r="G81" s="122" t="s">
        <v>305</v>
      </c>
      <c r="H81" s="131">
        <v>54</v>
      </c>
    </row>
    <row r="82" spans="1:8" ht="16.5" thickBot="1" x14ac:dyDescent="0.3">
      <c r="A82" s="120"/>
      <c r="B82" s="119"/>
      <c r="C82" s="118"/>
      <c r="D82" s="118"/>
      <c r="E82" s="118"/>
      <c r="F82" s="118"/>
      <c r="G82" s="117" t="s">
        <v>17</v>
      </c>
      <c r="H82" s="116">
        <f>SUM(H78:H79,H81:H81)</f>
        <v>64</v>
      </c>
    </row>
    <row r="83" spans="1:8" ht="150" customHeight="1" thickBot="1" x14ac:dyDescent="0.3">
      <c r="A83" s="115"/>
      <c r="B83" s="114"/>
      <c r="C83" s="113" t="s">
        <v>304</v>
      </c>
      <c r="D83" s="113"/>
      <c r="E83" s="113"/>
      <c r="F83" s="112"/>
      <c r="G83" s="111"/>
      <c r="H83" s="110"/>
    </row>
    <row r="84" spans="1:8" x14ac:dyDescent="0.25">
      <c r="A84" s="128">
        <v>15</v>
      </c>
      <c r="B84" s="127" t="s">
        <v>281</v>
      </c>
      <c r="C84" s="126" t="s">
        <v>303</v>
      </c>
      <c r="D84" s="126" t="s">
        <v>302</v>
      </c>
      <c r="E84" s="126" t="s">
        <v>301</v>
      </c>
      <c r="F84" s="126" t="s">
        <v>300</v>
      </c>
      <c r="G84" s="125" t="s">
        <v>299</v>
      </c>
      <c r="H84" s="124"/>
    </row>
    <row r="85" spans="1:8" ht="47.25" x14ac:dyDescent="0.25">
      <c r="A85" s="120"/>
      <c r="B85" s="119"/>
      <c r="C85" s="123"/>
      <c r="D85" s="123"/>
      <c r="E85" s="123"/>
      <c r="F85" s="123"/>
      <c r="G85" s="122" t="s">
        <v>298</v>
      </c>
      <c r="H85" s="129">
        <v>5</v>
      </c>
    </row>
    <row r="86" spans="1:8" ht="47.25" x14ac:dyDescent="0.25">
      <c r="A86" s="120"/>
      <c r="B86" s="119"/>
      <c r="C86" s="123"/>
      <c r="D86" s="123"/>
      <c r="E86" s="123"/>
      <c r="F86" s="123"/>
      <c r="G86" s="122" t="s">
        <v>297</v>
      </c>
      <c r="H86" s="129">
        <v>2</v>
      </c>
    </row>
    <row r="87" spans="1:8" ht="215.25" customHeight="1" thickBot="1" x14ac:dyDescent="0.3">
      <c r="A87" s="120"/>
      <c r="B87" s="119"/>
      <c r="C87" s="118"/>
      <c r="D87" s="118"/>
      <c r="E87" s="118"/>
      <c r="F87" s="118"/>
      <c r="G87" s="117" t="s">
        <v>17</v>
      </c>
      <c r="H87" s="116">
        <f>SUM(H85:H86)</f>
        <v>7</v>
      </c>
    </row>
    <row r="88" spans="1:8" ht="150" customHeight="1" thickBot="1" x14ac:dyDescent="0.3">
      <c r="A88" s="115"/>
      <c r="B88" s="114"/>
      <c r="C88" s="130" t="s">
        <v>296</v>
      </c>
      <c r="D88" s="113"/>
      <c r="E88" s="113"/>
      <c r="F88" s="112"/>
      <c r="G88" s="111"/>
      <c r="H88" s="110"/>
    </row>
    <row r="89" spans="1:8" x14ac:dyDescent="0.25">
      <c r="A89" s="128">
        <v>16</v>
      </c>
      <c r="B89" s="127" t="s">
        <v>281</v>
      </c>
      <c r="C89" s="126" t="s">
        <v>295</v>
      </c>
      <c r="D89" s="126" t="s">
        <v>294</v>
      </c>
      <c r="E89" s="126" t="s">
        <v>278</v>
      </c>
      <c r="F89" s="126" t="s">
        <v>293</v>
      </c>
      <c r="G89" s="125" t="s">
        <v>276</v>
      </c>
      <c r="H89" s="124"/>
    </row>
    <row r="90" spans="1:8" ht="47.25" x14ac:dyDescent="0.25">
      <c r="A90" s="120"/>
      <c r="B90" s="119"/>
      <c r="C90" s="123"/>
      <c r="D90" s="123"/>
      <c r="E90" s="123"/>
      <c r="F90" s="123"/>
      <c r="G90" s="122" t="s">
        <v>292</v>
      </c>
      <c r="H90" s="129">
        <v>7</v>
      </c>
    </row>
    <row r="91" spans="1:8" ht="31.5" x14ac:dyDescent="0.25">
      <c r="A91" s="120"/>
      <c r="B91" s="119"/>
      <c r="C91" s="123"/>
      <c r="D91" s="123"/>
      <c r="E91" s="123"/>
      <c r="F91" s="123"/>
      <c r="G91" s="122" t="s">
        <v>291</v>
      </c>
      <c r="H91" s="129">
        <v>7</v>
      </c>
    </row>
    <row r="92" spans="1:8" ht="16.5" thickBot="1" x14ac:dyDescent="0.3">
      <c r="A92" s="120"/>
      <c r="B92" s="119"/>
      <c r="C92" s="118"/>
      <c r="D92" s="118"/>
      <c r="E92" s="118"/>
      <c r="F92" s="118"/>
      <c r="G92" s="117" t="s">
        <v>17</v>
      </c>
      <c r="H92" s="116">
        <f>SUM(H90:H91)</f>
        <v>14</v>
      </c>
    </row>
    <row r="93" spans="1:8" ht="150" customHeight="1" thickBot="1" x14ac:dyDescent="0.3">
      <c r="A93" s="115"/>
      <c r="B93" s="114"/>
      <c r="C93" s="113" t="s">
        <v>290</v>
      </c>
      <c r="D93" s="113"/>
      <c r="E93" s="113"/>
      <c r="F93" s="112"/>
      <c r="G93" s="111"/>
      <c r="H93" s="110"/>
    </row>
    <row r="94" spans="1:8" x14ac:dyDescent="0.25">
      <c r="A94" s="128">
        <v>17</v>
      </c>
      <c r="B94" s="127" t="s">
        <v>281</v>
      </c>
      <c r="C94" s="126" t="s">
        <v>289</v>
      </c>
      <c r="D94" s="126" t="s">
        <v>288</v>
      </c>
      <c r="E94" s="126" t="s">
        <v>278</v>
      </c>
      <c r="F94" s="126" t="s">
        <v>287</v>
      </c>
      <c r="G94" s="125" t="s">
        <v>276</v>
      </c>
      <c r="H94" s="124"/>
    </row>
    <row r="95" spans="1:8" ht="31.5" x14ac:dyDescent="0.25">
      <c r="A95" s="120"/>
      <c r="B95" s="119"/>
      <c r="C95" s="123"/>
      <c r="D95" s="123"/>
      <c r="E95" s="123"/>
      <c r="F95" s="123"/>
      <c r="G95" s="122" t="s">
        <v>286</v>
      </c>
      <c r="H95" s="129">
        <v>5</v>
      </c>
    </row>
    <row r="96" spans="1:8" ht="31.5" x14ac:dyDescent="0.25">
      <c r="A96" s="120"/>
      <c r="B96" s="119"/>
      <c r="C96" s="123"/>
      <c r="D96" s="123"/>
      <c r="E96" s="123"/>
      <c r="F96" s="123"/>
      <c r="G96" s="122" t="s">
        <v>285</v>
      </c>
      <c r="H96" s="129">
        <v>3</v>
      </c>
    </row>
    <row r="97" spans="1:11" ht="47.25" x14ac:dyDescent="0.25">
      <c r="A97" s="120"/>
      <c r="B97" s="119"/>
      <c r="C97" s="123"/>
      <c r="D97" s="123"/>
      <c r="E97" s="123"/>
      <c r="F97" s="123"/>
      <c r="G97" s="122" t="s">
        <v>284</v>
      </c>
      <c r="H97" s="129">
        <v>4</v>
      </c>
    </row>
    <row r="98" spans="1:11" ht="47.25" x14ac:dyDescent="0.25">
      <c r="A98" s="120"/>
      <c r="B98" s="119"/>
      <c r="C98" s="123"/>
      <c r="D98" s="123"/>
      <c r="E98" s="123"/>
      <c r="F98" s="123"/>
      <c r="G98" s="122" t="s">
        <v>283</v>
      </c>
      <c r="H98" s="129">
        <v>3</v>
      </c>
    </row>
    <row r="99" spans="1:11" ht="16.5" thickBot="1" x14ac:dyDescent="0.3">
      <c r="A99" s="120"/>
      <c r="B99" s="119"/>
      <c r="C99" s="118"/>
      <c r="D99" s="118"/>
      <c r="E99" s="118"/>
      <c r="F99" s="118"/>
      <c r="G99" s="117" t="s">
        <v>17</v>
      </c>
      <c r="H99" s="116">
        <f>SUM(H95:H98)</f>
        <v>15</v>
      </c>
    </row>
    <row r="100" spans="1:11" ht="150" customHeight="1" thickBot="1" x14ac:dyDescent="0.3">
      <c r="A100" s="115"/>
      <c r="B100" s="114"/>
      <c r="C100" s="113" t="s">
        <v>282</v>
      </c>
      <c r="D100" s="113"/>
      <c r="E100" s="113"/>
      <c r="F100" s="112"/>
      <c r="G100" s="111"/>
      <c r="H100" s="110"/>
    </row>
    <row r="101" spans="1:11" x14ac:dyDescent="0.25">
      <c r="A101" s="128">
        <v>18</v>
      </c>
      <c r="B101" s="127" t="s">
        <v>281</v>
      </c>
      <c r="C101" s="126" t="s">
        <v>280</v>
      </c>
      <c r="D101" s="126" t="s">
        <v>279</v>
      </c>
      <c r="E101" s="126" t="s">
        <v>278</v>
      </c>
      <c r="F101" s="126" t="s">
        <v>277</v>
      </c>
      <c r="G101" s="125" t="s">
        <v>276</v>
      </c>
      <c r="H101" s="124"/>
    </row>
    <row r="102" spans="1:11" ht="31.5" x14ac:dyDescent="0.25">
      <c r="A102" s="120"/>
      <c r="B102" s="119"/>
      <c r="C102" s="123"/>
      <c r="D102" s="123"/>
      <c r="E102" s="123"/>
      <c r="F102" s="123"/>
      <c r="G102" s="122" t="s">
        <v>275</v>
      </c>
      <c r="H102" s="121">
        <v>5</v>
      </c>
    </row>
    <row r="103" spans="1:11" ht="78.75" x14ac:dyDescent="0.25">
      <c r="A103" s="120"/>
      <c r="B103" s="119"/>
      <c r="C103" s="123"/>
      <c r="D103" s="123"/>
      <c r="E103" s="123"/>
      <c r="F103" s="123"/>
      <c r="G103" s="122" t="s">
        <v>274</v>
      </c>
      <c r="H103" s="121">
        <v>3</v>
      </c>
    </row>
    <row r="104" spans="1:11" ht="31.5" x14ac:dyDescent="0.25">
      <c r="A104" s="120"/>
      <c r="B104" s="119"/>
      <c r="C104" s="123"/>
      <c r="D104" s="123"/>
      <c r="E104" s="123"/>
      <c r="F104" s="123"/>
      <c r="G104" s="122" t="s">
        <v>273</v>
      </c>
      <c r="H104" s="121">
        <v>5</v>
      </c>
    </row>
    <row r="105" spans="1:11" ht="16.5" thickBot="1" x14ac:dyDescent="0.3">
      <c r="A105" s="120"/>
      <c r="B105" s="119"/>
      <c r="C105" s="118"/>
      <c r="D105" s="118"/>
      <c r="E105" s="118"/>
      <c r="F105" s="118"/>
      <c r="G105" s="117" t="s">
        <v>17</v>
      </c>
      <c r="H105" s="116">
        <f>SUM(H102:H104)</f>
        <v>13</v>
      </c>
    </row>
    <row r="106" spans="1:11" ht="150" customHeight="1" thickBot="1" x14ac:dyDescent="0.3">
      <c r="A106" s="115"/>
      <c r="B106" s="114"/>
      <c r="C106" s="113" t="s">
        <v>272</v>
      </c>
      <c r="D106" s="113"/>
      <c r="E106" s="113"/>
      <c r="F106" s="112"/>
      <c r="G106" s="111"/>
      <c r="H106" s="110"/>
    </row>
    <row r="107" spans="1:11" ht="16.5" thickBot="1" x14ac:dyDescent="0.3">
      <c r="A107" s="109" t="s">
        <v>102</v>
      </c>
      <c r="B107" s="108"/>
      <c r="C107" s="108"/>
      <c r="D107" s="108"/>
      <c r="E107" s="107"/>
      <c r="F107" s="106">
        <f>H105+H99+H92+H87+H82+H75+H71+H67+H62+H58+H54+H50+H45+H41+H37+H33+H29+H22</f>
        <v>943</v>
      </c>
      <c r="G107" s="105"/>
      <c r="H107" s="104"/>
    </row>
    <row r="108" spans="1:11" ht="300" customHeight="1" thickBot="1" x14ac:dyDescent="0.3">
      <c r="A108" s="102" t="s">
        <v>103</v>
      </c>
      <c r="B108" s="101"/>
      <c r="C108" s="100" t="s">
        <v>271</v>
      </c>
      <c r="D108" s="99"/>
      <c r="E108" s="99"/>
      <c r="F108" s="98"/>
      <c r="G108" s="97" t="s">
        <v>269</v>
      </c>
      <c r="H108" s="96" t="s">
        <v>268</v>
      </c>
      <c r="I108" s="95"/>
      <c r="K108" s="103"/>
    </row>
    <row r="109" spans="1:11" ht="300" customHeight="1" thickBot="1" x14ac:dyDescent="0.3">
      <c r="A109" s="102" t="s">
        <v>103</v>
      </c>
      <c r="B109" s="101"/>
      <c r="C109" s="100" t="s">
        <v>270</v>
      </c>
      <c r="D109" s="99"/>
      <c r="E109" s="99"/>
      <c r="F109" s="98"/>
      <c r="G109" s="97" t="s">
        <v>269</v>
      </c>
      <c r="H109" s="96" t="s">
        <v>268</v>
      </c>
      <c r="I109" s="95"/>
      <c r="K109" s="95"/>
    </row>
  </sheetData>
  <sheetProtection algorithmName="SHA-512" hashValue="DETGC/0wbeIjCA+LCkObKAp7KgUrjRjeLehlE75RwBftWzvw4XNGPWGji3a9FXneDynBWSQi7qu9tTEFkXyiAw==" saltValue="wqBr0MKSGX/uxHkT74I6lw==" spinCount="100000" sheet="1" formatCells="0" formatColumns="0" formatRows="0" insertColumns="0" insertRows="0" sort="0" autoFilter="0"/>
  <autoFilter ref="A1:H445" xr:uid="{00000000-0009-0000-0000-000000000000}"/>
  <mergeCells count="189">
    <mergeCell ref="C94:C99"/>
    <mergeCell ref="D94:D99"/>
    <mergeCell ref="E94:E99"/>
    <mergeCell ref="F94:F99"/>
    <mergeCell ref="C101:C105"/>
    <mergeCell ref="D101:D105"/>
    <mergeCell ref="E101:E105"/>
    <mergeCell ref="F101:F105"/>
    <mergeCell ref="D64:D67"/>
    <mergeCell ref="E64:E67"/>
    <mergeCell ref="F64:F67"/>
    <mergeCell ref="C69:C71"/>
    <mergeCell ref="D69:D71"/>
    <mergeCell ref="E69:E71"/>
    <mergeCell ref="F69:F71"/>
    <mergeCell ref="C68:F68"/>
    <mergeCell ref="B69:B72"/>
    <mergeCell ref="G69:H69"/>
    <mergeCell ref="G71:G72"/>
    <mergeCell ref="H71:H72"/>
    <mergeCell ref="C60:C62"/>
    <mergeCell ref="D60:D62"/>
    <mergeCell ref="E60:E62"/>
    <mergeCell ref="F60:F62"/>
    <mergeCell ref="C64:C67"/>
    <mergeCell ref="B56:B59"/>
    <mergeCell ref="G56:H56"/>
    <mergeCell ref="G58:G59"/>
    <mergeCell ref="H58:H59"/>
    <mergeCell ref="C59:F59"/>
    <mergeCell ref="C56:C58"/>
    <mergeCell ref="D56:D58"/>
    <mergeCell ref="E56:E58"/>
    <mergeCell ref="F56:F58"/>
    <mergeCell ref="B60:B63"/>
    <mergeCell ref="B64:B68"/>
    <mergeCell ref="B73:B76"/>
    <mergeCell ref="G60:H60"/>
    <mergeCell ref="G62:G63"/>
    <mergeCell ref="H62:H63"/>
    <mergeCell ref="C63:F63"/>
    <mergeCell ref="G64:H64"/>
    <mergeCell ref="G67:G68"/>
    <mergeCell ref="H67:H68"/>
    <mergeCell ref="B52:B55"/>
    <mergeCell ref="G52:H52"/>
    <mergeCell ref="G54:G55"/>
    <mergeCell ref="H54:H55"/>
    <mergeCell ref="C55:F55"/>
    <mergeCell ref="C52:C54"/>
    <mergeCell ref="D52:D54"/>
    <mergeCell ref="E52:E54"/>
    <mergeCell ref="F52:F54"/>
    <mergeCell ref="B47:B51"/>
    <mergeCell ref="G47:H47"/>
    <mergeCell ref="G50:G51"/>
    <mergeCell ref="H50:H51"/>
    <mergeCell ref="C51:F51"/>
    <mergeCell ref="C47:C50"/>
    <mergeCell ref="D47:D50"/>
    <mergeCell ref="E47:E50"/>
    <mergeCell ref="F47:F50"/>
    <mergeCell ref="B43:B46"/>
    <mergeCell ref="G43:H43"/>
    <mergeCell ref="G45:G46"/>
    <mergeCell ref="H45:H46"/>
    <mergeCell ref="C46:F46"/>
    <mergeCell ref="C43:C45"/>
    <mergeCell ref="D43:D45"/>
    <mergeCell ref="E43:E45"/>
    <mergeCell ref="F43:F45"/>
    <mergeCell ref="B39:B42"/>
    <mergeCell ref="G39:H39"/>
    <mergeCell ref="G41:G42"/>
    <mergeCell ref="H41:H42"/>
    <mergeCell ref="C42:F42"/>
    <mergeCell ref="C39:C41"/>
    <mergeCell ref="D39:D41"/>
    <mergeCell ref="E39:E41"/>
    <mergeCell ref="F39:F41"/>
    <mergeCell ref="A60:A63"/>
    <mergeCell ref="B35:B38"/>
    <mergeCell ref="G35:H35"/>
    <mergeCell ref="G37:G38"/>
    <mergeCell ref="H37:H38"/>
    <mergeCell ref="C38:F38"/>
    <mergeCell ref="C35:C37"/>
    <mergeCell ref="D35:D37"/>
    <mergeCell ref="E35:E37"/>
    <mergeCell ref="F35:F37"/>
    <mergeCell ref="A35:A38"/>
    <mergeCell ref="A39:A42"/>
    <mergeCell ref="A43:A46"/>
    <mergeCell ref="A47:A51"/>
    <mergeCell ref="A52:A55"/>
    <mergeCell ref="A56:A59"/>
    <mergeCell ref="A73:A76"/>
    <mergeCell ref="A77:A83"/>
    <mergeCell ref="A84:A88"/>
    <mergeCell ref="A89:A93"/>
    <mergeCell ref="A94:A100"/>
    <mergeCell ref="A2:A23"/>
    <mergeCell ref="A24:A30"/>
    <mergeCell ref="A31:A34"/>
    <mergeCell ref="A64:A68"/>
    <mergeCell ref="A69:A72"/>
    <mergeCell ref="B2:B23"/>
    <mergeCell ref="G2:H2"/>
    <mergeCell ref="G11:H11"/>
    <mergeCell ref="G22:G23"/>
    <mergeCell ref="H22:H23"/>
    <mergeCell ref="C23:F23"/>
    <mergeCell ref="C2:C22"/>
    <mergeCell ref="D2:D22"/>
    <mergeCell ref="E2:E22"/>
    <mergeCell ref="F2:F22"/>
    <mergeCell ref="B24:B30"/>
    <mergeCell ref="G24:H24"/>
    <mergeCell ref="G26:H26"/>
    <mergeCell ref="G29:G30"/>
    <mergeCell ref="H29:H30"/>
    <mergeCell ref="C30:F30"/>
    <mergeCell ref="C24:C29"/>
    <mergeCell ref="D24:D29"/>
    <mergeCell ref="E24:E29"/>
    <mergeCell ref="F24:F29"/>
    <mergeCell ref="B31:B34"/>
    <mergeCell ref="G31:H31"/>
    <mergeCell ref="G33:G34"/>
    <mergeCell ref="H33:H34"/>
    <mergeCell ref="C34:F34"/>
    <mergeCell ref="C31:C33"/>
    <mergeCell ref="D31:D33"/>
    <mergeCell ref="E31:E33"/>
    <mergeCell ref="F31:F33"/>
    <mergeCell ref="C73:C75"/>
    <mergeCell ref="D73:D75"/>
    <mergeCell ref="E73:E75"/>
    <mergeCell ref="F73:F75"/>
    <mergeCell ref="C77:C82"/>
    <mergeCell ref="D77:D82"/>
    <mergeCell ref="E77:E82"/>
    <mergeCell ref="F77:F82"/>
    <mergeCell ref="C76:F76"/>
    <mergeCell ref="C72:F72"/>
    <mergeCell ref="G73:H73"/>
    <mergeCell ref="G75:G76"/>
    <mergeCell ref="H75:H76"/>
    <mergeCell ref="B77:B83"/>
    <mergeCell ref="G77:H77"/>
    <mergeCell ref="G80:H80"/>
    <mergeCell ref="G82:G83"/>
    <mergeCell ref="H82:H83"/>
    <mergeCell ref="C83:F83"/>
    <mergeCell ref="C84:C87"/>
    <mergeCell ref="D84:D87"/>
    <mergeCell ref="E84:E87"/>
    <mergeCell ref="F84:F87"/>
    <mergeCell ref="C89:C92"/>
    <mergeCell ref="D89:D92"/>
    <mergeCell ref="E89:E92"/>
    <mergeCell ref="F89:F92"/>
    <mergeCell ref="A109:B109"/>
    <mergeCell ref="C109:F109"/>
    <mergeCell ref="B89:B93"/>
    <mergeCell ref="G89:H89"/>
    <mergeCell ref="G99:G100"/>
    <mergeCell ref="H92:H93"/>
    <mergeCell ref="C93:F93"/>
    <mergeCell ref="B94:B100"/>
    <mergeCell ref="G94:H94"/>
    <mergeCell ref="A101:A106"/>
    <mergeCell ref="A108:B108"/>
    <mergeCell ref="C108:F108"/>
    <mergeCell ref="H99:H100"/>
    <mergeCell ref="C100:F100"/>
    <mergeCell ref="B84:B88"/>
    <mergeCell ref="G84:H84"/>
    <mergeCell ref="G87:G88"/>
    <mergeCell ref="H87:H88"/>
    <mergeCell ref="C88:F88"/>
    <mergeCell ref="G92:G93"/>
    <mergeCell ref="B101:B106"/>
    <mergeCell ref="G101:H101"/>
    <mergeCell ref="G105:G106"/>
    <mergeCell ref="H105:H106"/>
    <mergeCell ref="C106:F106"/>
    <mergeCell ref="A107:E107"/>
    <mergeCell ref="F107:H107"/>
  </mergeCells>
  <pageMargins left="0" right="0" top="0" bottom="0" header="0" footer="0.31496062992125984"/>
  <pageSetup paperSize="9" scale="47" orientation="portrait" r:id="rId1"/>
  <rowBreaks count="3" manualBreakCount="3">
    <brk id="38" max="16383" man="1"/>
    <brk id="59" max="16383" man="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FE72F1-4D34-428B-9723-E82D0464398C}">
  <dimension ref="A1:J128"/>
  <sheetViews>
    <sheetView zoomScale="80" zoomScaleNormal="80" workbookViewId="0">
      <selection sqref="A1:H128"/>
    </sheetView>
  </sheetViews>
  <sheetFormatPr defaultColWidth="9.140625" defaultRowHeight="15.75" x14ac:dyDescent="0.25"/>
  <cols>
    <col min="1" max="1" width="12.28515625" style="93" customWidth="1"/>
    <col min="2" max="2" width="21.7109375" style="94" customWidth="1"/>
    <col min="3" max="3" width="34.5703125" style="93" customWidth="1"/>
    <col min="4" max="4" width="39.7109375" style="93" customWidth="1"/>
    <col min="5" max="5" width="30.7109375" style="93" customWidth="1"/>
    <col min="6" max="6" width="29.140625" style="93" customWidth="1"/>
    <col min="7" max="7" width="24" style="93" customWidth="1"/>
    <col min="8" max="8" width="23.140625" style="93" customWidth="1"/>
    <col min="9" max="9" width="28" style="92" customWidth="1"/>
    <col min="10" max="10" width="34.85546875" style="92" customWidth="1"/>
    <col min="11" max="11" width="36.5703125" style="92" customWidth="1"/>
    <col min="12" max="16384" width="9.140625" style="92"/>
  </cols>
  <sheetData>
    <row r="1" spans="1:10" s="133" customFormat="1" ht="32.25" thickBot="1" x14ac:dyDescent="0.3">
      <c r="A1" s="139" t="s">
        <v>0</v>
      </c>
      <c r="B1" s="138" t="s">
        <v>1</v>
      </c>
      <c r="C1" s="137" t="s">
        <v>2</v>
      </c>
      <c r="D1" s="136" t="s">
        <v>3</v>
      </c>
      <c r="E1" s="136" t="s">
        <v>4</v>
      </c>
      <c r="F1" s="136" t="s">
        <v>5</v>
      </c>
      <c r="G1" s="135" t="s">
        <v>6</v>
      </c>
      <c r="H1" s="134" t="s">
        <v>7</v>
      </c>
      <c r="I1" s="158"/>
      <c r="J1" s="158"/>
    </row>
    <row r="2" spans="1:10" x14ac:dyDescent="0.25">
      <c r="A2" s="128">
        <v>1</v>
      </c>
      <c r="B2" s="127" t="s">
        <v>643</v>
      </c>
      <c r="C2" s="126" t="s">
        <v>360</v>
      </c>
      <c r="D2" s="126" t="s">
        <v>266</v>
      </c>
      <c r="E2" s="126" t="s">
        <v>642</v>
      </c>
      <c r="F2" s="126" t="s">
        <v>12</v>
      </c>
      <c r="G2" s="125" t="s">
        <v>393</v>
      </c>
      <c r="H2" s="124"/>
    </row>
    <row r="3" spans="1:10" x14ac:dyDescent="0.25">
      <c r="A3" s="120"/>
      <c r="B3" s="119"/>
      <c r="C3" s="123"/>
      <c r="D3" s="123"/>
      <c r="E3" s="123"/>
      <c r="F3" s="123"/>
      <c r="G3" s="122" t="s">
        <v>485</v>
      </c>
      <c r="H3" s="121">
        <v>20</v>
      </c>
    </row>
    <row r="4" spans="1:10" ht="31.5" x14ac:dyDescent="0.25">
      <c r="A4" s="120"/>
      <c r="B4" s="119"/>
      <c r="C4" s="123"/>
      <c r="D4" s="123"/>
      <c r="E4" s="123"/>
      <c r="F4" s="123"/>
      <c r="G4" s="122" t="s">
        <v>484</v>
      </c>
      <c r="H4" s="129">
        <v>10</v>
      </c>
    </row>
    <row r="5" spans="1:10" ht="47.25" x14ac:dyDescent="0.25">
      <c r="A5" s="120"/>
      <c r="B5" s="119"/>
      <c r="C5" s="123"/>
      <c r="D5" s="123"/>
      <c r="E5" s="123"/>
      <c r="F5" s="123"/>
      <c r="G5" s="122" t="s">
        <v>641</v>
      </c>
      <c r="H5" s="129">
        <v>3</v>
      </c>
    </row>
    <row r="6" spans="1:10" ht="63" x14ac:dyDescent="0.25">
      <c r="A6" s="120"/>
      <c r="B6" s="119"/>
      <c r="C6" s="123"/>
      <c r="D6" s="123"/>
      <c r="E6" s="123"/>
      <c r="F6" s="123"/>
      <c r="G6" s="122" t="s">
        <v>640</v>
      </c>
      <c r="H6" s="129">
        <v>1</v>
      </c>
    </row>
    <row r="7" spans="1:10" ht="47.25" x14ac:dyDescent="0.25">
      <c r="A7" s="120"/>
      <c r="B7" s="119"/>
      <c r="C7" s="123"/>
      <c r="D7" s="123"/>
      <c r="E7" s="123"/>
      <c r="F7" s="123"/>
      <c r="G7" s="122" t="s">
        <v>639</v>
      </c>
      <c r="H7" s="129">
        <v>1</v>
      </c>
    </row>
    <row r="8" spans="1:10" ht="47.25" x14ac:dyDescent="0.25">
      <c r="A8" s="120"/>
      <c r="B8" s="119"/>
      <c r="C8" s="123"/>
      <c r="D8" s="123"/>
      <c r="E8" s="123"/>
      <c r="F8" s="123"/>
      <c r="G8" s="122" t="s">
        <v>638</v>
      </c>
      <c r="H8" s="129">
        <v>3</v>
      </c>
    </row>
    <row r="9" spans="1:10" ht="31.5" x14ac:dyDescent="0.25">
      <c r="A9" s="120"/>
      <c r="B9" s="119"/>
      <c r="C9" s="123"/>
      <c r="D9" s="123"/>
      <c r="E9" s="123"/>
      <c r="F9" s="123"/>
      <c r="G9" s="122" t="s">
        <v>637</v>
      </c>
      <c r="H9" s="129">
        <v>11</v>
      </c>
    </row>
    <row r="10" spans="1:10" ht="63" x14ac:dyDescent="0.25">
      <c r="A10" s="120"/>
      <c r="B10" s="119"/>
      <c r="C10" s="123"/>
      <c r="D10" s="123"/>
      <c r="E10" s="123"/>
      <c r="F10" s="123"/>
      <c r="G10" s="122" t="s">
        <v>636</v>
      </c>
      <c r="H10" s="129">
        <v>6</v>
      </c>
    </row>
    <row r="11" spans="1:10" ht="63" x14ac:dyDescent="0.25">
      <c r="A11" s="120"/>
      <c r="B11" s="119"/>
      <c r="C11" s="123"/>
      <c r="D11" s="123"/>
      <c r="E11" s="123"/>
      <c r="F11" s="123"/>
      <c r="G11" s="122" t="s">
        <v>404</v>
      </c>
      <c r="H11" s="129">
        <v>8</v>
      </c>
    </row>
    <row r="12" spans="1:10" ht="16.5" thickBot="1" x14ac:dyDescent="0.3">
      <c r="A12" s="120"/>
      <c r="B12" s="119"/>
      <c r="C12" s="118"/>
      <c r="D12" s="118"/>
      <c r="E12" s="118"/>
      <c r="F12" s="118"/>
      <c r="G12" s="117" t="s">
        <v>17</v>
      </c>
      <c r="H12" s="116">
        <f>SUM(H3:H11,)</f>
        <v>63</v>
      </c>
    </row>
    <row r="13" spans="1:10" ht="150" customHeight="1" thickBot="1" x14ac:dyDescent="0.3">
      <c r="A13" s="115"/>
      <c r="B13" s="114"/>
      <c r="C13" s="113" t="s">
        <v>635</v>
      </c>
      <c r="D13" s="113"/>
      <c r="E13" s="113"/>
      <c r="F13" s="112"/>
      <c r="G13" s="111"/>
      <c r="H13" s="110"/>
    </row>
    <row r="14" spans="1:10" x14ac:dyDescent="0.25">
      <c r="A14" s="128">
        <v>2</v>
      </c>
      <c r="B14" s="127" t="s">
        <v>581</v>
      </c>
      <c r="C14" s="126" t="s">
        <v>634</v>
      </c>
      <c r="D14" s="126" t="s">
        <v>633</v>
      </c>
      <c r="E14" s="126" t="s">
        <v>625</v>
      </c>
      <c r="F14" s="126" t="s">
        <v>632</v>
      </c>
      <c r="G14" s="125" t="s">
        <v>603</v>
      </c>
      <c r="H14" s="124"/>
    </row>
    <row r="15" spans="1:10" ht="47.25" x14ac:dyDescent="0.25">
      <c r="A15" s="120"/>
      <c r="B15" s="119"/>
      <c r="C15" s="123"/>
      <c r="D15" s="123"/>
      <c r="E15" s="123"/>
      <c r="F15" s="123"/>
      <c r="G15" s="132" t="s">
        <v>602</v>
      </c>
      <c r="H15" s="121">
        <v>14</v>
      </c>
      <c r="I15" s="145"/>
    </row>
    <row r="16" spans="1:10" x14ac:dyDescent="0.25">
      <c r="A16" s="120"/>
      <c r="B16" s="119"/>
      <c r="C16" s="123"/>
      <c r="D16" s="123"/>
      <c r="E16" s="123"/>
      <c r="F16" s="123"/>
      <c r="G16" s="132" t="s">
        <v>601</v>
      </c>
      <c r="H16" s="121">
        <v>5</v>
      </c>
      <c r="I16" s="145"/>
    </row>
    <row r="17" spans="1:9" x14ac:dyDescent="0.25">
      <c r="A17" s="120"/>
      <c r="B17" s="119"/>
      <c r="C17" s="123"/>
      <c r="D17" s="123"/>
      <c r="E17" s="123"/>
      <c r="F17" s="123"/>
      <c r="G17" s="132" t="s">
        <v>600</v>
      </c>
      <c r="H17" s="121">
        <v>5</v>
      </c>
      <c r="I17" s="145"/>
    </row>
    <row r="18" spans="1:9" x14ac:dyDescent="0.25">
      <c r="A18" s="120"/>
      <c r="B18" s="119"/>
      <c r="C18" s="123"/>
      <c r="D18" s="123"/>
      <c r="E18" s="123"/>
      <c r="F18" s="123"/>
      <c r="G18" s="132" t="s">
        <v>599</v>
      </c>
      <c r="H18" s="121">
        <v>5</v>
      </c>
      <c r="I18" s="145"/>
    </row>
    <row r="19" spans="1:9" ht="31.5" x14ac:dyDescent="0.25">
      <c r="A19" s="120"/>
      <c r="B19" s="119"/>
      <c r="C19" s="123"/>
      <c r="D19" s="123"/>
      <c r="E19" s="123"/>
      <c r="F19" s="123"/>
      <c r="G19" s="132" t="s">
        <v>598</v>
      </c>
      <c r="H19" s="121">
        <v>5</v>
      </c>
      <c r="I19" s="145"/>
    </row>
    <row r="20" spans="1:9" x14ac:dyDescent="0.25">
      <c r="A20" s="120"/>
      <c r="B20" s="119"/>
      <c r="C20" s="123"/>
      <c r="D20" s="123"/>
      <c r="E20" s="123"/>
      <c r="F20" s="123"/>
      <c r="G20" s="132" t="s">
        <v>597</v>
      </c>
      <c r="H20" s="121">
        <v>5</v>
      </c>
      <c r="I20" s="145"/>
    </row>
    <row r="21" spans="1:9" ht="92.25" customHeight="1" thickBot="1" x14ac:dyDescent="0.3">
      <c r="A21" s="120"/>
      <c r="B21" s="119"/>
      <c r="C21" s="118"/>
      <c r="D21" s="118"/>
      <c r="E21" s="118"/>
      <c r="F21" s="118"/>
      <c r="G21" s="117" t="s">
        <v>17</v>
      </c>
      <c r="H21" s="116">
        <f>SUM(H15:H20,)</f>
        <v>39</v>
      </c>
    </row>
    <row r="22" spans="1:9" ht="150" customHeight="1" thickBot="1" x14ac:dyDescent="0.3">
      <c r="A22" s="115"/>
      <c r="B22" s="114"/>
      <c r="C22" s="113" t="s">
        <v>631</v>
      </c>
      <c r="D22" s="113"/>
      <c r="E22" s="113"/>
      <c r="F22" s="112"/>
      <c r="G22" s="111"/>
      <c r="H22" s="110"/>
    </row>
    <row r="23" spans="1:9" x14ac:dyDescent="0.25">
      <c r="A23" s="128">
        <v>3</v>
      </c>
      <c r="B23" s="127" t="s">
        <v>630</v>
      </c>
      <c r="C23" s="126" t="s">
        <v>629</v>
      </c>
      <c r="D23" s="126" t="s">
        <v>618</v>
      </c>
      <c r="E23" s="126" t="s">
        <v>625</v>
      </c>
      <c r="F23" s="126" t="s">
        <v>616</v>
      </c>
      <c r="G23" s="125" t="s">
        <v>579</v>
      </c>
      <c r="H23" s="124"/>
    </row>
    <row r="24" spans="1:9" x14ac:dyDescent="0.25">
      <c r="A24" s="120"/>
      <c r="B24" s="119"/>
      <c r="C24" s="123"/>
      <c r="D24" s="123"/>
      <c r="E24" s="123"/>
      <c r="F24" s="123"/>
      <c r="G24" s="122" t="s">
        <v>607</v>
      </c>
      <c r="H24" s="121">
        <v>30</v>
      </c>
      <c r="I24" s="145"/>
    </row>
    <row r="25" spans="1:9" x14ac:dyDescent="0.25">
      <c r="A25" s="120"/>
      <c r="B25" s="119"/>
      <c r="C25" s="123"/>
      <c r="D25" s="123"/>
      <c r="E25" s="123"/>
      <c r="F25" s="123"/>
      <c r="G25" s="122" t="s">
        <v>606</v>
      </c>
      <c r="H25" s="121">
        <v>30</v>
      </c>
    </row>
    <row r="26" spans="1:9" x14ac:dyDescent="0.25">
      <c r="A26" s="120"/>
      <c r="B26" s="119"/>
      <c r="C26" s="123"/>
      <c r="D26" s="123"/>
      <c r="E26" s="123"/>
      <c r="F26" s="123"/>
      <c r="G26" s="122" t="s">
        <v>605</v>
      </c>
      <c r="H26" s="121">
        <v>20</v>
      </c>
    </row>
    <row r="27" spans="1:9" ht="108" customHeight="1" thickBot="1" x14ac:dyDescent="0.3">
      <c r="A27" s="120"/>
      <c r="B27" s="119"/>
      <c r="C27" s="118"/>
      <c r="D27" s="118"/>
      <c r="E27" s="118"/>
      <c r="F27" s="118"/>
      <c r="G27" s="117" t="s">
        <v>17</v>
      </c>
      <c r="H27" s="116">
        <f>SUM(H24:H26,)</f>
        <v>80</v>
      </c>
    </row>
    <row r="28" spans="1:9" ht="150" customHeight="1" thickBot="1" x14ac:dyDescent="0.3">
      <c r="A28" s="115"/>
      <c r="B28" s="114"/>
      <c r="C28" s="113" t="s">
        <v>628</v>
      </c>
      <c r="D28" s="113"/>
      <c r="E28" s="113"/>
      <c r="F28" s="112"/>
      <c r="G28" s="111"/>
      <c r="H28" s="110"/>
    </row>
    <row r="29" spans="1:9" x14ac:dyDescent="0.25">
      <c r="A29" s="128">
        <v>4</v>
      </c>
      <c r="B29" s="127" t="s">
        <v>627</v>
      </c>
      <c r="C29" s="126" t="s">
        <v>626</v>
      </c>
      <c r="D29" s="126" t="s">
        <v>618</v>
      </c>
      <c r="E29" s="126" t="s">
        <v>625</v>
      </c>
      <c r="F29" s="126" t="s">
        <v>616</v>
      </c>
      <c r="G29" s="125" t="s">
        <v>536</v>
      </c>
      <c r="H29" s="124"/>
    </row>
    <row r="30" spans="1:9" ht="47.25" x14ac:dyDescent="0.25">
      <c r="A30" s="120"/>
      <c r="B30" s="119"/>
      <c r="C30" s="123"/>
      <c r="D30" s="123"/>
      <c r="E30" s="123"/>
      <c r="F30" s="123"/>
      <c r="G30" s="122" t="s">
        <v>522</v>
      </c>
      <c r="H30" s="129">
        <v>4</v>
      </c>
    </row>
    <row r="31" spans="1:9" ht="31.5" x14ac:dyDescent="0.25">
      <c r="A31" s="120"/>
      <c r="B31" s="119"/>
      <c r="C31" s="123"/>
      <c r="D31" s="123"/>
      <c r="E31" s="123"/>
      <c r="F31" s="123"/>
      <c r="G31" s="122" t="s">
        <v>521</v>
      </c>
      <c r="H31" s="129">
        <v>2</v>
      </c>
    </row>
    <row r="32" spans="1:9" ht="110.25" x14ac:dyDescent="0.25">
      <c r="A32" s="120"/>
      <c r="B32" s="119"/>
      <c r="C32" s="123"/>
      <c r="D32" s="123"/>
      <c r="E32" s="123"/>
      <c r="F32" s="123"/>
      <c r="G32" s="122" t="s">
        <v>535</v>
      </c>
      <c r="H32" s="129">
        <v>10</v>
      </c>
      <c r="I32" s="145"/>
    </row>
    <row r="33" spans="1:9" ht="31.5" x14ac:dyDescent="0.25">
      <c r="A33" s="120"/>
      <c r="B33" s="119"/>
      <c r="C33" s="123"/>
      <c r="D33" s="123"/>
      <c r="E33" s="123"/>
      <c r="F33" s="123"/>
      <c r="G33" s="122" t="s">
        <v>520</v>
      </c>
      <c r="H33" s="129">
        <v>2</v>
      </c>
    </row>
    <row r="34" spans="1:9" ht="48" thickBot="1" x14ac:dyDescent="0.3">
      <c r="A34" s="120"/>
      <c r="B34" s="119"/>
      <c r="C34" s="123"/>
      <c r="D34" s="123"/>
      <c r="E34" s="123"/>
      <c r="F34" s="123"/>
      <c r="G34" s="122" t="s">
        <v>624</v>
      </c>
      <c r="H34" s="129">
        <v>8</v>
      </c>
    </row>
    <row r="35" spans="1:9" x14ac:dyDescent="0.25">
      <c r="A35" s="120"/>
      <c r="B35" s="119"/>
      <c r="C35" s="123"/>
      <c r="D35" s="123"/>
      <c r="E35" s="123"/>
      <c r="F35" s="123"/>
      <c r="G35" s="125" t="s">
        <v>539</v>
      </c>
      <c r="H35" s="124"/>
    </row>
    <row r="36" spans="1:9" ht="47.25" x14ac:dyDescent="0.25">
      <c r="A36" s="120"/>
      <c r="B36" s="119"/>
      <c r="C36" s="123"/>
      <c r="D36" s="123"/>
      <c r="E36" s="123"/>
      <c r="F36" s="123"/>
      <c r="G36" s="122" t="s">
        <v>623</v>
      </c>
      <c r="H36" s="121">
        <v>20</v>
      </c>
    </row>
    <row r="37" spans="1:9" ht="31.5" x14ac:dyDescent="0.25">
      <c r="A37" s="120"/>
      <c r="B37" s="119"/>
      <c r="C37" s="123"/>
      <c r="D37" s="123"/>
      <c r="E37" s="123"/>
      <c r="F37" s="123"/>
      <c r="G37" s="122" t="s">
        <v>622</v>
      </c>
      <c r="H37" s="129">
        <v>25</v>
      </c>
    </row>
    <row r="38" spans="1:9" ht="47.25" x14ac:dyDescent="0.25">
      <c r="A38" s="120"/>
      <c r="B38" s="119"/>
      <c r="C38" s="123"/>
      <c r="D38" s="123"/>
      <c r="E38" s="123"/>
      <c r="F38" s="123"/>
      <c r="G38" s="122" t="s">
        <v>537</v>
      </c>
      <c r="H38" s="129">
        <v>20</v>
      </c>
    </row>
    <row r="39" spans="1:9" ht="31.5" x14ac:dyDescent="0.25">
      <c r="A39" s="120"/>
      <c r="B39" s="119"/>
      <c r="C39" s="123"/>
      <c r="D39" s="123"/>
      <c r="E39" s="123"/>
      <c r="F39" s="123"/>
      <c r="G39" s="122" t="s">
        <v>538</v>
      </c>
      <c r="H39" s="129">
        <v>16</v>
      </c>
    </row>
    <row r="40" spans="1:9" ht="16.5" thickBot="1" x14ac:dyDescent="0.3">
      <c r="A40" s="120"/>
      <c r="B40" s="119"/>
      <c r="C40" s="118"/>
      <c r="D40" s="118"/>
      <c r="E40" s="118"/>
      <c r="F40" s="118"/>
      <c r="G40" s="117" t="s">
        <v>17</v>
      </c>
      <c r="H40" s="116">
        <f>SUM(H30:H34,H36:H39,)</f>
        <v>107</v>
      </c>
    </row>
    <row r="41" spans="1:9" ht="150" customHeight="1" thickBot="1" x14ac:dyDescent="0.3">
      <c r="A41" s="115"/>
      <c r="B41" s="114"/>
      <c r="C41" s="113" t="s">
        <v>621</v>
      </c>
      <c r="D41" s="113"/>
      <c r="E41" s="113"/>
      <c r="F41" s="112"/>
      <c r="G41" s="111"/>
      <c r="H41" s="110"/>
    </row>
    <row r="42" spans="1:9" x14ac:dyDescent="0.2">
      <c r="A42" s="128">
        <v>5</v>
      </c>
      <c r="B42" s="127" t="s">
        <v>620</v>
      </c>
      <c r="C42" s="126" t="s">
        <v>619</v>
      </c>
      <c r="D42" s="126" t="s">
        <v>618</v>
      </c>
      <c r="E42" s="126" t="s">
        <v>617</v>
      </c>
      <c r="F42" s="126" t="s">
        <v>616</v>
      </c>
      <c r="G42" s="125" t="s">
        <v>534</v>
      </c>
      <c r="H42" s="124"/>
      <c r="I42" s="157"/>
    </row>
    <row r="43" spans="1:9" x14ac:dyDescent="0.25">
      <c r="A43" s="120"/>
      <c r="B43" s="119"/>
      <c r="C43" s="123"/>
      <c r="D43" s="123"/>
      <c r="E43" s="123"/>
      <c r="F43" s="123"/>
      <c r="G43" s="122" t="s">
        <v>615</v>
      </c>
      <c r="H43" s="129">
        <v>40</v>
      </c>
    </row>
    <row r="44" spans="1:9" x14ac:dyDescent="0.25">
      <c r="A44" s="120"/>
      <c r="B44" s="119"/>
      <c r="C44" s="123"/>
      <c r="D44" s="123"/>
      <c r="E44" s="123"/>
      <c r="F44" s="123"/>
      <c r="G44" s="122" t="s">
        <v>614</v>
      </c>
      <c r="H44" s="121">
        <v>30</v>
      </c>
    </row>
    <row r="45" spans="1:9" ht="47.25" x14ac:dyDescent="0.25">
      <c r="A45" s="120"/>
      <c r="B45" s="119"/>
      <c r="C45" s="123"/>
      <c r="D45" s="123"/>
      <c r="E45" s="123"/>
      <c r="F45" s="123"/>
      <c r="G45" s="122" t="s">
        <v>613</v>
      </c>
      <c r="H45" s="129">
        <v>20</v>
      </c>
    </row>
    <row r="46" spans="1:9" ht="48" thickBot="1" x14ac:dyDescent="0.3">
      <c r="A46" s="120"/>
      <c r="B46" s="119"/>
      <c r="C46" s="123"/>
      <c r="D46" s="123"/>
      <c r="E46" s="123"/>
      <c r="F46" s="123"/>
      <c r="G46" s="122" t="s">
        <v>612</v>
      </c>
      <c r="H46" s="129">
        <v>11</v>
      </c>
    </row>
    <row r="47" spans="1:9" x14ac:dyDescent="0.25">
      <c r="A47" s="120"/>
      <c r="B47" s="119"/>
      <c r="C47" s="123"/>
      <c r="D47" s="123"/>
      <c r="E47" s="123"/>
      <c r="F47" s="123"/>
      <c r="G47" s="125" t="s">
        <v>579</v>
      </c>
      <c r="H47" s="124"/>
    </row>
    <row r="48" spans="1:9" x14ac:dyDescent="0.25">
      <c r="A48" s="120"/>
      <c r="B48" s="119"/>
      <c r="C48" s="123"/>
      <c r="D48" s="123"/>
      <c r="E48" s="123"/>
      <c r="F48" s="123"/>
      <c r="G48" s="122" t="s">
        <v>607</v>
      </c>
      <c r="H48" s="129">
        <v>5</v>
      </c>
      <c r="I48" s="145"/>
    </row>
    <row r="49" spans="1:9" x14ac:dyDescent="0.25">
      <c r="A49" s="120"/>
      <c r="B49" s="119"/>
      <c r="C49" s="123"/>
      <c r="D49" s="123"/>
      <c r="E49" s="123"/>
      <c r="F49" s="123"/>
      <c r="G49" s="122" t="s">
        <v>606</v>
      </c>
      <c r="H49" s="129">
        <v>5</v>
      </c>
    </row>
    <row r="50" spans="1:9" x14ac:dyDescent="0.25">
      <c r="A50" s="120"/>
      <c r="B50" s="119"/>
      <c r="C50" s="123"/>
      <c r="D50" s="123"/>
      <c r="E50" s="123"/>
      <c r="F50" s="123"/>
      <c r="G50" s="122" t="s">
        <v>605</v>
      </c>
      <c r="H50" s="129">
        <v>10</v>
      </c>
    </row>
    <row r="51" spans="1:9" ht="16.5" thickBot="1" x14ac:dyDescent="0.3">
      <c r="A51" s="120"/>
      <c r="B51" s="119"/>
      <c r="C51" s="118"/>
      <c r="D51" s="118"/>
      <c r="E51" s="118"/>
      <c r="F51" s="118"/>
      <c r="G51" s="117" t="s">
        <v>17</v>
      </c>
      <c r="H51" s="116">
        <f>SUM(H43:H46,H48:H50,)</f>
        <v>121</v>
      </c>
    </row>
    <row r="52" spans="1:9" ht="150" customHeight="1" thickBot="1" x14ac:dyDescent="0.3">
      <c r="A52" s="115"/>
      <c r="B52" s="114"/>
      <c r="C52" s="113" t="s">
        <v>611</v>
      </c>
      <c r="D52" s="113"/>
      <c r="E52" s="113"/>
      <c r="F52" s="112"/>
      <c r="G52" s="111"/>
      <c r="H52" s="110"/>
    </row>
    <row r="53" spans="1:9" x14ac:dyDescent="0.25">
      <c r="A53" s="128">
        <v>6</v>
      </c>
      <c r="B53" s="127" t="s">
        <v>610</v>
      </c>
      <c r="C53" s="126" t="s">
        <v>609</v>
      </c>
      <c r="D53" s="126" t="s">
        <v>608</v>
      </c>
      <c r="E53" s="126"/>
      <c r="F53" s="126" t="s">
        <v>587</v>
      </c>
      <c r="G53" s="125" t="s">
        <v>579</v>
      </c>
      <c r="H53" s="124"/>
    </row>
    <row r="54" spans="1:9" x14ac:dyDescent="0.25">
      <c r="A54" s="120"/>
      <c r="B54" s="119"/>
      <c r="C54" s="123"/>
      <c r="D54" s="123"/>
      <c r="E54" s="123"/>
      <c r="F54" s="123"/>
      <c r="G54" s="122" t="s">
        <v>607</v>
      </c>
      <c r="H54" s="129">
        <v>5</v>
      </c>
      <c r="I54" s="145"/>
    </row>
    <row r="55" spans="1:9" x14ac:dyDescent="0.25">
      <c r="A55" s="120"/>
      <c r="B55" s="119"/>
      <c r="C55" s="123"/>
      <c r="D55" s="123"/>
      <c r="E55" s="123"/>
      <c r="F55" s="123"/>
      <c r="G55" s="122" t="s">
        <v>606</v>
      </c>
      <c r="H55" s="129">
        <v>5</v>
      </c>
    </row>
    <row r="56" spans="1:9" x14ac:dyDescent="0.25">
      <c r="A56" s="120"/>
      <c r="B56" s="119"/>
      <c r="C56" s="123"/>
      <c r="D56" s="123"/>
      <c r="E56" s="123"/>
      <c r="F56" s="123"/>
      <c r="G56" s="122" t="s">
        <v>605</v>
      </c>
      <c r="H56" s="129">
        <v>15</v>
      </c>
    </row>
    <row r="57" spans="1:9" ht="47.25" x14ac:dyDescent="0.25">
      <c r="A57" s="120"/>
      <c r="B57" s="119"/>
      <c r="C57" s="123"/>
      <c r="D57" s="123"/>
      <c r="E57" s="123"/>
      <c r="F57" s="123"/>
      <c r="G57" s="122" t="s">
        <v>604</v>
      </c>
      <c r="H57" s="121">
        <v>70</v>
      </c>
    </row>
    <row r="58" spans="1:9" ht="78.75" x14ac:dyDescent="0.25">
      <c r="A58" s="120"/>
      <c r="B58" s="119"/>
      <c r="C58" s="123"/>
      <c r="D58" s="123"/>
      <c r="E58" s="123"/>
      <c r="F58" s="123"/>
      <c r="G58" s="122" t="s">
        <v>586</v>
      </c>
      <c r="H58" s="121">
        <v>20</v>
      </c>
    </row>
    <row r="59" spans="1:9" ht="48" thickBot="1" x14ac:dyDescent="0.3">
      <c r="A59" s="120"/>
      <c r="B59" s="119"/>
      <c r="C59" s="123"/>
      <c r="D59" s="123"/>
      <c r="E59" s="123"/>
      <c r="F59" s="123"/>
      <c r="G59" s="122" t="s">
        <v>585</v>
      </c>
      <c r="H59" s="121">
        <v>13</v>
      </c>
    </row>
    <row r="60" spans="1:9" x14ac:dyDescent="0.25">
      <c r="A60" s="120"/>
      <c r="B60" s="119"/>
      <c r="C60" s="123"/>
      <c r="D60" s="123"/>
      <c r="E60" s="123"/>
      <c r="F60" s="123"/>
      <c r="G60" s="125" t="s">
        <v>603</v>
      </c>
      <c r="H60" s="124"/>
    </row>
    <row r="61" spans="1:9" ht="47.25" x14ac:dyDescent="0.25">
      <c r="A61" s="120"/>
      <c r="B61" s="119"/>
      <c r="C61" s="123"/>
      <c r="D61" s="123"/>
      <c r="E61" s="123"/>
      <c r="F61" s="123"/>
      <c r="G61" s="122" t="s">
        <v>602</v>
      </c>
      <c r="H61" s="121">
        <v>12</v>
      </c>
    </row>
    <row r="62" spans="1:9" x14ac:dyDescent="0.25">
      <c r="A62" s="120"/>
      <c r="B62" s="119"/>
      <c r="C62" s="123"/>
      <c r="D62" s="123"/>
      <c r="E62" s="123"/>
      <c r="F62" s="123"/>
      <c r="G62" s="122" t="s">
        <v>601</v>
      </c>
      <c r="H62" s="121">
        <v>9</v>
      </c>
    </row>
    <row r="63" spans="1:9" x14ac:dyDescent="0.25">
      <c r="A63" s="120"/>
      <c r="B63" s="119"/>
      <c r="C63" s="123"/>
      <c r="D63" s="123"/>
      <c r="E63" s="123"/>
      <c r="F63" s="123"/>
      <c r="G63" s="122" t="s">
        <v>600</v>
      </c>
      <c r="H63" s="121">
        <v>9</v>
      </c>
    </row>
    <row r="64" spans="1:9" x14ac:dyDescent="0.25">
      <c r="A64" s="120"/>
      <c r="B64" s="119"/>
      <c r="C64" s="123"/>
      <c r="D64" s="123"/>
      <c r="E64" s="123"/>
      <c r="F64" s="123"/>
      <c r="G64" s="122" t="s">
        <v>599</v>
      </c>
      <c r="H64" s="121">
        <v>9</v>
      </c>
    </row>
    <row r="65" spans="1:9" ht="31.5" x14ac:dyDescent="0.25">
      <c r="A65" s="120"/>
      <c r="B65" s="119"/>
      <c r="C65" s="123"/>
      <c r="D65" s="123"/>
      <c r="E65" s="123"/>
      <c r="F65" s="123"/>
      <c r="G65" s="122" t="s">
        <v>598</v>
      </c>
      <c r="H65" s="121">
        <v>9</v>
      </c>
    </row>
    <row r="66" spans="1:9" x14ac:dyDescent="0.25">
      <c r="A66" s="120"/>
      <c r="B66" s="119"/>
      <c r="C66" s="123"/>
      <c r="D66" s="123"/>
      <c r="E66" s="123"/>
      <c r="F66" s="123"/>
      <c r="G66" s="122" t="s">
        <v>597</v>
      </c>
      <c r="H66" s="121">
        <v>9</v>
      </c>
      <c r="I66" s="145"/>
    </row>
    <row r="67" spans="1:9" x14ac:dyDescent="0.25">
      <c r="A67" s="120"/>
      <c r="B67" s="119"/>
      <c r="C67" s="123"/>
      <c r="D67" s="123"/>
      <c r="E67" s="123"/>
      <c r="F67" s="123"/>
      <c r="G67" s="122" t="s">
        <v>596</v>
      </c>
      <c r="H67" s="121">
        <v>12</v>
      </c>
    </row>
    <row r="68" spans="1:9" ht="47.25" x14ac:dyDescent="0.25">
      <c r="A68" s="120"/>
      <c r="B68" s="119"/>
      <c r="C68" s="123"/>
      <c r="D68" s="123"/>
      <c r="E68" s="123"/>
      <c r="F68" s="123"/>
      <c r="G68" s="122" t="s">
        <v>595</v>
      </c>
      <c r="H68" s="121">
        <v>15</v>
      </c>
    </row>
    <row r="69" spans="1:9" ht="47.25" x14ac:dyDescent="0.25">
      <c r="A69" s="120"/>
      <c r="B69" s="119"/>
      <c r="C69" s="123"/>
      <c r="D69" s="123"/>
      <c r="E69" s="123"/>
      <c r="F69" s="123"/>
      <c r="G69" s="122" t="s">
        <v>594</v>
      </c>
      <c r="H69" s="121">
        <v>10</v>
      </c>
    </row>
    <row r="70" spans="1:9" ht="32.25" thickBot="1" x14ac:dyDescent="0.3">
      <c r="A70" s="120"/>
      <c r="B70" s="119"/>
      <c r="C70" s="123"/>
      <c r="D70" s="123"/>
      <c r="E70" s="123"/>
      <c r="F70" s="123"/>
      <c r="G70" s="122" t="s">
        <v>593</v>
      </c>
      <c r="H70" s="121">
        <v>4</v>
      </c>
    </row>
    <row r="71" spans="1:9" x14ac:dyDescent="0.25">
      <c r="A71" s="120"/>
      <c r="B71" s="119"/>
      <c r="C71" s="123"/>
      <c r="D71" s="123"/>
      <c r="E71" s="123"/>
      <c r="F71" s="123"/>
      <c r="G71" s="125" t="s">
        <v>534</v>
      </c>
      <c r="H71" s="124"/>
    </row>
    <row r="72" spans="1:9" x14ac:dyDescent="0.25">
      <c r="A72" s="120"/>
      <c r="B72" s="119"/>
      <c r="C72" s="123"/>
      <c r="D72" s="123"/>
      <c r="E72" s="123"/>
      <c r="F72" s="123"/>
      <c r="G72" s="122" t="s">
        <v>592</v>
      </c>
      <c r="H72" s="121">
        <v>12</v>
      </c>
    </row>
    <row r="73" spans="1:9" ht="16.5" thickBot="1" x14ac:dyDescent="0.3">
      <c r="A73" s="120"/>
      <c r="B73" s="119"/>
      <c r="C73" s="118"/>
      <c r="D73" s="118"/>
      <c r="E73" s="118"/>
      <c r="F73" s="118"/>
      <c r="G73" s="117" t="s">
        <v>17</v>
      </c>
      <c r="H73" s="116">
        <f>SUM(H54:H59,H61:H70,H72:H72,)</f>
        <v>238</v>
      </c>
    </row>
    <row r="74" spans="1:9" ht="150" customHeight="1" thickBot="1" x14ac:dyDescent="0.3">
      <c r="A74" s="115"/>
      <c r="B74" s="114"/>
      <c r="C74" s="113" t="s">
        <v>591</v>
      </c>
      <c r="D74" s="113"/>
      <c r="E74" s="113"/>
      <c r="F74" s="112"/>
      <c r="G74" s="111"/>
      <c r="H74" s="110"/>
    </row>
    <row r="75" spans="1:9" x14ac:dyDescent="0.25">
      <c r="A75" s="128">
        <v>7</v>
      </c>
      <c r="B75" s="127" t="s">
        <v>590</v>
      </c>
      <c r="C75" s="126" t="s">
        <v>589</v>
      </c>
      <c r="D75" s="126" t="s">
        <v>588</v>
      </c>
      <c r="E75" s="126"/>
      <c r="F75" s="126" t="s">
        <v>587</v>
      </c>
      <c r="G75" s="125" t="s">
        <v>579</v>
      </c>
      <c r="H75" s="124"/>
    </row>
    <row r="76" spans="1:9" ht="78.75" x14ac:dyDescent="0.25">
      <c r="A76" s="120"/>
      <c r="B76" s="119"/>
      <c r="C76" s="123"/>
      <c r="D76" s="123"/>
      <c r="E76" s="123"/>
      <c r="F76" s="123"/>
      <c r="G76" s="122" t="s">
        <v>586</v>
      </c>
      <c r="H76" s="129">
        <v>30</v>
      </c>
    </row>
    <row r="77" spans="1:9" ht="48" thickBot="1" x14ac:dyDescent="0.3">
      <c r="A77" s="120"/>
      <c r="B77" s="119"/>
      <c r="C77" s="123"/>
      <c r="D77" s="123"/>
      <c r="E77" s="123"/>
      <c r="F77" s="123"/>
      <c r="G77" s="122" t="s">
        <v>585</v>
      </c>
      <c r="H77" s="129">
        <v>12</v>
      </c>
    </row>
    <row r="78" spans="1:9" x14ac:dyDescent="0.25">
      <c r="A78" s="120"/>
      <c r="B78" s="119"/>
      <c r="C78" s="123"/>
      <c r="D78" s="123"/>
      <c r="E78" s="123"/>
      <c r="F78" s="123"/>
      <c r="G78" s="125" t="s">
        <v>539</v>
      </c>
      <c r="H78" s="124"/>
    </row>
    <row r="79" spans="1:9" ht="31.5" x14ac:dyDescent="0.25">
      <c r="A79" s="120"/>
      <c r="B79" s="119"/>
      <c r="C79" s="123"/>
      <c r="D79" s="123"/>
      <c r="E79" s="123"/>
      <c r="F79" s="123"/>
      <c r="G79" s="122" t="s">
        <v>584</v>
      </c>
      <c r="H79" s="121">
        <v>25</v>
      </c>
    </row>
    <row r="80" spans="1:9" x14ac:dyDescent="0.25">
      <c r="A80" s="120"/>
      <c r="B80" s="119"/>
      <c r="C80" s="123"/>
      <c r="D80" s="123"/>
      <c r="E80" s="123"/>
      <c r="F80" s="123"/>
      <c r="G80" s="122" t="s">
        <v>583</v>
      </c>
      <c r="H80" s="129">
        <v>15</v>
      </c>
    </row>
    <row r="81" spans="1:9" ht="16.5" thickBot="1" x14ac:dyDescent="0.3">
      <c r="A81" s="120"/>
      <c r="B81" s="119"/>
      <c r="C81" s="118"/>
      <c r="D81" s="118"/>
      <c r="E81" s="118"/>
      <c r="F81" s="118"/>
      <c r="G81" s="117" t="s">
        <v>17</v>
      </c>
      <c r="H81" s="116">
        <f>SUM(H76:H77,H79:H80,)</f>
        <v>82</v>
      </c>
    </row>
    <row r="82" spans="1:9" ht="150" customHeight="1" thickBot="1" x14ac:dyDescent="0.3">
      <c r="A82" s="115"/>
      <c r="B82" s="114"/>
      <c r="C82" s="156" t="s">
        <v>582</v>
      </c>
      <c r="D82" s="156"/>
      <c r="E82" s="156"/>
      <c r="F82" s="155"/>
      <c r="G82" s="111"/>
      <c r="H82" s="110"/>
    </row>
    <row r="83" spans="1:9" x14ac:dyDescent="0.25">
      <c r="A83" s="128">
        <v>8</v>
      </c>
      <c r="B83" s="127" t="s">
        <v>581</v>
      </c>
      <c r="C83" s="126" t="s">
        <v>580</v>
      </c>
      <c r="D83" s="126" t="s">
        <v>574</v>
      </c>
      <c r="E83" s="126" t="s">
        <v>573</v>
      </c>
      <c r="F83" s="126" t="s">
        <v>563</v>
      </c>
      <c r="G83" s="125" t="s">
        <v>579</v>
      </c>
      <c r="H83" s="124"/>
      <c r="I83" s="95"/>
    </row>
    <row r="84" spans="1:9" x14ac:dyDescent="0.25">
      <c r="A84" s="120"/>
      <c r="B84" s="119"/>
      <c r="C84" s="123"/>
      <c r="D84" s="123"/>
      <c r="E84" s="123"/>
      <c r="F84" s="123"/>
      <c r="G84" s="122" t="s">
        <v>578</v>
      </c>
      <c r="H84" s="121">
        <v>24</v>
      </c>
    </row>
    <row r="85" spans="1:9" ht="132.75" customHeight="1" thickBot="1" x14ac:dyDescent="0.3">
      <c r="A85" s="120"/>
      <c r="B85" s="119"/>
      <c r="C85" s="118"/>
      <c r="D85" s="118"/>
      <c r="E85" s="118"/>
      <c r="F85" s="118"/>
      <c r="G85" s="117" t="s">
        <v>17</v>
      </c>
      <c r="H85" s="116">
        <f>H84</f>
        <v>24</v>
      </c>
    </row>
    <row r="86" spans="1:9" ht="150" customHeight="1" thickBot="1" x14ac:dyDescent="0.3">
      <c r="A86" s="115"/>
      <c r="B86" s="114"/>
      <c r="C86" s="113" t="s">
        <v>577</v>
      </c>
      <c r="D86" s="113"/>
      <c r="E86" s="113"/>
      <c r="F86" s="112"/>
      <c r="G86" s="111"/>
      <c r="H86" s="110"/>
    </row>
    <row r="87" spans="1:9" x14ac:dyDescent="0.25">
      <c r="A87" s="128">
        <v>9</v>
      </c>
      <c r="B87" s="127" t="s">
        <v>576</v>
      </c>
      <c r="C87" s="126" t="s">
        <v>575</v>
      </c>
      <c r="D87" s="126" t="s">
        <v>574</v>
      </c>
      <c r="E87" s="126" t="s">
        <v>573</v>
      </c>
      <c r="F87" s="126" t="s">
        <v>563</v>
      </c>
      <c r="G87" s="125" t="s">
        <v>572</v>
      </c>
      <c r="H87" s="124"/>
      <c r="I87" s="95"/>
    </row>
    <row r="88" spans="1:9" ht="31.5" x14ac:dyDescent="0.25">
      <c r="A88" s="120"/>
      <c r="B88" s="119"/>
      <c r="C88" s="123"/>
      <c r="D88" s="123"/>
      <c r="E88" s="123"/>
      <c r="F88" s="123"/>
      <c r="G88" s="122" t="s">
        <v>571</v>
      </c>
      <c r="H88" s="121">
        <v>30</v>
      </c>
    </row>
    <row r="89" spans="1:9" x14ac:dyDescent="0.25">
      <c r="A89" s="120"/>
      <c r="B89" s="119"/>
      <c r="C89" s="123"/>
      <c r="D89" s="123"/>
      <c r="E89" s="123"/>
      <c r="F89" s="123"/>
      <c r="G89" s="122" t="s">
        <v>570</v>
      </c>
      <c r="H89" s="121">
        <v>5</v>
      </c>
    </row>
    <row r="90" spans="1:9" ht="31.5" x14ac:dyDescent="0.25">
      <c r="A90" s="120"/>
      <c r="B90" s="119"/>
      <c r="C90" s="123"/>
      <c r="D90" s="123"/>
      <c r="E90" s="123"/>
      <c r="F90" s="123"/>
      <c r="G90" s="122" t="s">
        <v>569</v>
      </c>
      <c r="H90" s="121">
        <v>20</v>
      </c>
    </row>
    <row r="91" spans="1:9" ht="120.75" customHeight="1" thickBot="1" x14ac:dyDescent="0.3">
      <c r="A91" s="120"/>
      <c r="B91" s="119"/>
      <c r="C91" s="118"/>
      <c r="D91" s="118"/>
      <c r="E91" s="118"/>
      <c r="F91" s="118"/>
      <c r="G91" s="117" t="s">
        <v>17</v>
      </c>
      <c r="H91" s="116">
        <f>SUM(H88:H90)</f>
        <v>55</v>
      </c>
    </row>
    <row r="92" spans="1:9" ht="150" customHeight="1" thickBot="1" x14ac:dyDescent="0.3">
      <c r="A92" s="115"/>
      <c r="B92" s="114"/>
      <c r="C92" s="113" t="s">
        <v>568</v>
      </c>
      <c r="D92" s="113"/>
      <c r="E92" s="113"/>
      <c r="F92" s="112"/>
      <c r="G92" s="111"/>
      <c r="H92" s="110"/>
    </row>
    <row r="93" spans="1:9" x14ac:dyDescent="0.25">
      <c r="A93" s="128">
        <v>10</v>
      </c>
      <c r="B93" s="127" t="s">
        <v>567</v>
      </c>
      <c r="C93" s="126" t="s">
        <v>566</v>
      </c>
      <c r="D93" s="126" t="s">
        <v>565</v>
      </c>
      <c r="E93" s="126" t="s">
        <v>564</v>
      </c>
      <c r="F93" s="126" t="s">
        <v>563</v>
      </c>
      <c r="G93" s="125" t="s">
        <v>562</v>
      </c>
      <c r="H93" s="124"/>
    </row>
    <row r="94" spans="1:9" ht="31.5" x14ac:dyDescent="0.25">
      <c r="A94" s="120"/>
      <c r="B94" s="119"/>
      <c r="C94" s="123"/>
      <c r="D94" s="123"/>
      <c r="E94" s="123"/>
      <c r="F94" s="123"/>
      <c r="G94" s="122" t="s">
        <v>561</v>
      </c>
      <c r="H94" s="121">
        <v>40</v>
      </c>
    </row>
    <row r="95" spans="1:9" ht="31.5" x14ac:dyDescent="0.25">
      <c r="A95" s="120"/>
      <c r="B95" s="119"/>
      <c r="C95" s="123"/>
      <c r="D95" s="123"/>
      <c r="E95" s="123"/>
      <c r="F95" s="123"/>
      <c r="G95" s="122" t="s">
        <v>560</v>
      </c>
      <c r="H95" s="129">
        <v>10</v>
      </c>
    </row>
    <row r="96" spans="1:9" ht="31.5" x14ac:dyDescent="0.25">
      <c r="A96" s="120"/>
      <c r="B96" s="119"/>
      <c r="C96" s="123"/>
      <c r="D96" s="123"/>
      <c r="E96" s="123"/>
      <c r="F96" s="123"/>
      <c r="G96" s="122" t="s">
        <v>559</v>
      </c>
      <c r="H96" s="129">
        <v>30</v>
      </c>
    </row>
    <row r="97" spans="1:8" ht="31.5" x14ac:dyDescent="0.25">
      <c r="A97" s="120"/>
      <c r="B97" s="119"/>
      <c r="C97" s="123"/>
      <c r="D97" s="123"/>
      <c r="E97" s="123"/>
      <c r="F97" s="123"/>
      <c r="G97" s="122" t="s">
        <v>558</v>
      </c>
      <c r="H97" s="129">
        <v>15</v>
      </c>
    </row>
    <row r="98" spans="1:8" ht="31.5" x14ac:dyDescent="0.25">
      <c r="A98" s="120"/>
      <c r="B98" s="119"/>
      <c r="C98" s="123"/>
      <c r="D98" s="123"/>
      <c r="E98" s="123"/>
      <c r="F98" s="123"/>
      <c r="G98" s="122" t="s">
        <v>557</v>
      </c>
      <c r="H98" s="129">
        <v>20</v>
      </c>
    </row>
    <row r="99" spans="1:8" ht="32.25" thickBot="1" x14ac:dyDescent="0.3">
      <c r="A99" s="120"/>
      <c r="B99" s="119"/>
      <c r="C99" s="123"/>
      <c r="D99" s="123"/>
      <c r="E99" s="123"/>
      <c r="F99" s="123"/>
      <c r="G99" s="122" t="s">
        <v>556</v>
      </c>
      <c r="H99" s="121">
        <v>40</v>
      </c>
    </row>
    <row r="100" spans="1:8" x14ac:dyDescent="0.25">
      <c r="A100" s="120"/>
      <c r="B100" s="119"/>
      <c r="C100" s="123"/>
      <c r="D100" s="123"/>
      <c r="E100" s="123"/>
      <c r="F100" s="123"/>
      <c r="G100" s="125" t="s">
        <v>76</v>
      </c>
      <c r="H100" s="124"/>
    </row>
    <row r="101" spans="1:8" ht="63" x14ac:dyDescent="0.25">
      <c r="A101" s="120"/>
      <c r="B101" s="119"/>
      <c r="C101" s="123"/>
      <c r="D101" s="123"/>
      <c r="E101" s="123"/>
      <c r="F101" s="123"/>
      <c r="G101" s="122" t="s">
        <v>555</v>
      </c>
      <c r="H101" s="129">
        <v>2</v>
      </c>
    </row>
    <row r="102" spans="1:8" ht="31.5" x14ac:dyDescent="0.25">
      <c r="A102" s="120"/>
      <c r="B102" s="119"/>
      <c r="C102" s="123"/>
      <c r="D102" s="123"/>
      <c r="E102" s="123"/>
      <c r="F102" s="123"/>
      <c r="G102" s="122" t="s">
        <v>78</v>
      </c>
      <c r="H102" s="129">
        <v>2</v>
      </c>
    </row>
    <row r="103" spans="1:8" ht="31.5" x14ac:dyDescent="0.25">
      <c r="A103" s="120"/>
      <c r="B103" s="119"/>
      <c r="C103" s="123"/>
      <c r="D103" s="123"/>
      <c r="E103" s="123"/>
      <c r="F103" s="123"/>
      <c r="G103" s="122" t="s">
        <v>79</v>
      </c>
      <c r="H103" s="129">
        <v>2</v>
      </c>
    </row>
    <row r="104" spans="1:8" ht="78.75" x14ac:dyDescent="0.25">
      <c r="A104" s="120"/>
      <c r="B104" s="119"/>
      <c r="C104" s="123"/>
      <c r="D104" s="123"/>
      <c r="E104" s="123"/>
      <c r="F104" s="123"/>
      <c r="G104" s="122" t="s">
        <v>80</v>
      </c>
      <c r="H104" s="129">
        <v>2</v>
      </c>
    </row>
    <row r="105" spans="1:8" ht="63" x14ac:dyDescent="0.25">
      <c r="A105" s="120"/>
      <c r="B105" s="119"/>
      <c r="C105" s="123"/>
      <c r="D105" s="123"/>
      <c r="E105" s="123"/>
      <c r="F105" s="123"/>
      <c r="G105" s="122" t="s">
        <v>81</v>
      </c>
      <c r="H105" s="129">
        <v>2</v>
      </c>
    </row>
    <row r="106" spans="1:8" ht="47.25" x14ac:dyDescent="0.25">
      <c r="A106" s="120"/>
      <c r="B106" s="119"/>
      <c r="C106" s="123"/>
      <c r="D106" s="123"/>
      <c r="E106" s="123"/>
      <c r="F106" s="123"/>
      <c r="G106" s="122" t="s">
        <v>73</v>
      </c>
      <c r="H106" s="129">
        <v>2</v>
      </c>
    </row>
    <row r="107" spans="1:8" ht="31.5" x14ac:dyDescent="0.25">
      <c r="A107" s="120"/>
      <c r="B107" s="119"/>
      <c r="C107" s="123"/>
      <c r="D107" s="123"/>
      <c r="E107" s="123"/>
      <c r="F107" s="123"/>
      <c r="G107" s="122" t="s">
        <v>74</v>
      </c>
      <c r="H107" s="129">
        <v>2</v>
      </c>
    </row>
    <row r="108" spans="1:8" ht="32.25" thickBot="1" x14ac:dyDescent="0.3">
      <c r="A108" s="120"/>
      <c r="B108" s="119"/>
      <c r="C108" s="123"/>
      <c r="D108" s="123"/>
      <c r="E108" s="123"/>
      <c r="F108" s="123"/>
      <c r="G108" s="122" t="s">
        <v>75</v>
      </c>
      <c r="H108" s="129">
        <v>2</v>
      </c>
    </row>
    <row r="109" spans="1:8" x14ac:dyDescent="0.25">
      <c r="A109" s="120"/>
      <c r="B109" s="119"/>
      <c r="C109" s="123"/>
      <c r="D109" s="123"/>
      <c r="E109" s="123"/>
      <c r="F109" s="123"/>
      <c r="G109" s="125" t="s">
        <v>539</v>
      </c>
      <c r="H109" s="124"/>
    </row>
    <row r="110" spans="1:8" x14ac:dyDescent="0.25">
      <c r="A110" s="120"/>
      <c r="B110" s="119"/>
      <c r="C110" s="123"/>
      <c r="D110" s="123"/>
      <c r="E110" s="123"/>
      <c r="F110" s="123"/>
      <c r="G110" s="122" t="s">
        <v>554</v>
      </c>
      <c r="H110" s="129">
        <v>18</v>
      </c>
    </row>
    <row r="111" spans="1:8" ht="16.5" thickBot="1" x14ac:dyDescent="0.3">
      <c r="A111" s="120"/>
      <c r="B111" s="119"/>
      <c r="C111" s="118"/>
      <c r="D111" s="118"/>
      <c r="E111" s="118"/>
      <c r="F111" s="118"/>
      <c r="G111" s="117" t="s">
        <v>17</v>
      </c>
      <c r="H111" s="116">
        <f>SUM(H94:H99,H101:H108,H110:H110,)</f>
        <v>189</v>
      </c>
    </row>
    <row r="112" spans="1:8" ht="150" customHeight="1" thickBot="1" x14ac:dyDescent="0.3">
      <c r="A112" s="115"/>
      <c r="B112" s="114"/>
      <c r="C112" s="113" t="s">
        <v>553</v>
      </c>
      <c r="D112" s="113"/>
      <c r="E112" s="113"/>
      <c r="F112" s="112"/>
      <c r="G112" s="111"/>
      <c r="H112" s="110"/>
    </row>
    <row r="113" spans="1:9" x14ac:dyDescent="0.25">
      <c r="A113" s="128">
        <v>11</v>
      </c>
      <c r="B113" s="127" t="s">
        <v>552</v>
      </c>
      <c r="C113" s="126" t="s">
        <v>551</v>
      </c>
      <c r="D113" s="126" t="s">
        <v>550</v>
      </c>
      <c r="E113" s="126" t="s">
        <v>549</v>
      </c>
      <c r="F113" s="126" t="s">
        <v>548</v>
      </c>
      <c r="G113" s="125" t="s">
        <v>547</v>
      </c>
      <c r="H113" s="124"/>
      <c r="I113" s="95"/>
    </row>
    <row r="114" spans="1:9" x14ac:dyDescent="0.25">
      <c r="A114" s="120"/>
      <c r="B114" s="119"/>
      <c r="C114" s="123"/>
      <c r="D114" s="123"/>
      <c r="E114" s="123"/>
      <c r="F114" s="123"/>
      <c r="G114" s="122" t="s">
        <v>546</v>
      </c>
      <c r="H114" s="121">
        <v>30</v>
      </c>
    </row>
    <row r="115" spans="1:9" ht="242.25" customHeight="1" thickBot="1" x14ac:dyDescent="0.3">
      <c r="A115" s="120"/>
      <c r="B115" s="119"/>
      <c r="C115" s="118"/>
      <c r="D115" s="118"/>
      <c r="E115" s="118"/>
      <c r="F115" s="118"/>
      <c r="G115" s="117" t="s">
        <v>17</v>
      </c>
      <c r="H115" s="116">
        <f>SUM(H114:H114,)</f>
        <v>30</v>
      </c>
    </row>
    <row r="116" spans="1:9" ht="150" customHeight="1" thickBot="1" x14ac:dyDescent="0.3">
      <c r="A116" s="115"/>
      <c r="B116" s="114"/>
      <c r="C116" s="113" t="s">
        <v>545</v>
      </c>
      <c r="D116" s="113"/>
      <c r="E116" s="113"/>
      <c r="F116" s="112"/>
      <c r="G116" s="111"/>
      <c r="H116" s="110"/>
    </row>
    <row r="117" spans="1:9" x14ac:dyDescent="0.25">
      <c r="A117" s="128">
        <v>12</v>
      </c>
      <c r="B117" s="127" t="s">
        <v>544</v>
      </c>
      <c r="C117" s="126" t="s">
        <v>543</v>
      </c>
      <c r="D117" s="126" t="s">
        <v>542</v>
      </c>
      <c r="E117" s="126" t="s">
        <v>541</v>
      </c>
      <c r="F117" s="126" t="s">
        <v>540</v>
      </c>
      <c r="G117" s="125" t="s">
        <v>539</v>
      </c>
      <c r="H117" s="124"/>
    </row>
    <row r="118" spans="1:9" ht="31.5" x14ac:dyDescent="0.25">
      <c r="A118" s="120"/>
      <c r="B118" s="119"/>
      <c r="C118" s="123"/>
      <c r="D118" s="123"/>
      <c r="E118" s="123"/>
      <c r="F118" s="123"/>
      <c r="G118" s="122" t="s">
        <v>538</v>
      </c>
      <c r="H118" s="129">
        <v>4</v>
      </c>
    </row>
    <row r="119" spans="1:9" ht="48" thickBot="1" x14ac:dyDescent="0.3">
      <c r="A119" s="120"/>
      <c r="B119" s="119"/>
      <c r="C119" s="123"/>
      <c r="D119" s="123"/>
      <c r="E119" s="123"/>
      <c r="F119" s="123"/>
      <c r="G119" s="122" t="s">
        <v>537</v>
      </c>
      <c r="H119" s="129">
        <v>10</v>
      </c>
    </row>
    <row r="120" spans="1:9" x14ac:dyDescent="0.25">
      <c r="A120" s="120"/>
      <c r="B120" s="119"/>
      <c r="C120" s="123"/>
      <c r="D120" s="123"/>
      <c r="E120" s="123"/>
      <c r="F120" s="123"/>
      <c r="G120" s="125" t="s">
        <v>536</v>
      </c>
      <c r="H120" s="124"/>
    </row>
    <row r="121" spans="1:9" ht="111" thickBot="1" x14ac:dyDescent="0.3">
      <c r="A121" s="120"/>
      <c r="B121" s="119"/>
      <c r="C121" s="123"/>
      <c r="D121" s="123"/>
      <c r="E121" s="123"/>
      <c r="F121" s="123"/>
      <c r="G121" s="122" t="s">
        <v>535</v>
      </c>
      <c r="H121" s="129">
        <v>12</v>
      </c>
      <c r="I121" s="145"/>
    </row>
    <row r="122" spans="1:9" x14ac:dyDescent="0.25">
      <c r="A122" s="120"/>
      <c r="B122" s="119"/>
      <c r="C122" s="123"/>
      <c r="D122" s="123"/>
      <c r="E122" s="123"/>
      <c r="F122" s="123"/>
      <c r="G122" s="125" t="s">
        <v>534</v>
      </c>
      <c r="H122" s="124"/>
    </row>
    <row r="123" spans="1:9" ht="31.5" x14ac:dyDescent="0.25">
      <c r="A123" s="120"/>
      <c r="B123" s="119"/>
      <c r="C123" s="123"/>
      <c r="D123" s="123"/>
      <c r="E123" s="123"/>
      <c r="F123" s="123"/>
      <c r="G123" s="122" t="s">
        <v>533</v>
      </c>
      <c r="H123" s="129">
        <v>17</v>
      </c>
    </row>
    <row r="124" spans="1:9" ht="16.5" thickBot="1" x14ac:dyDescent="0.3">
      <c r="A124" s="120"/>
      <c r="B124" s="119"/>
      <c r="C124" s="118"/>
      <c r="D124" s="118"/>
      <c r="E124" s="118"/>
      <c r="F124" s="118"/>
      <c r="G124" s="117" t="s">
        <v>17</v>
      </c>
      <c r="H124" s="116">
        <f>SUM(H118:H119,H121:H123)</f>
        <v>43</v>
      </c>
    </row>
    <row r="125" spans="1:9" ht="150" customHeight="1" thickBot="1" x14ac:dyDescent="0.3">
      <c r="A125" s="115"/>
      <c r="B125" s="114"/>
      <c r="C125" s="154" t="s">
        <v>532</v>
      </c>
      <c r="D125" s="113"/>
      <c r="E125" s="113"/>
      <c r="F125" s="112"/>
      <c r="G125" s="111"/>
      <c r="H125" s="110"/>
    </row>
    <row r="126" spans="1:9" ht="16.5" thickBot="1" x14ac:dyDescent="0.3">
      <c r="A126" s="109" t="s">
        <v>102</v>
      </c>
      <c r="B126" s="108"/>
      <c r="C126" s="108"/>
      <c r="D126" s="108"/>
      <c r="E126" s="107"/>
      <c r="F126" s="106">
        <f>H124+H115+H111+H91+H85+H81+H73+H51+H40+H27+H21+H12</f>
        <v>1071</v>
      </c>
      <c r="G126" s="105"/>
      <c r="H126" s="104"/>
    </row>
    <row r="127" spans="1:9" ht="99.95" customHeight="1" thickBot="1" x14ac:dyDescent="0.3">
      <c r="A127" s="102" t="s">
        <v>103</v>
      </c>
      <c r="B127" s="101"/>
      <c r="C127" s="100" t="s">
        <v>531</v>
      </c>
      <c r="D127" s="99"/>
      <c r="E127" s="99"/>
      <c r="F127" s="98"/>
      <c r="G127" s="153" t="s">
        <v>528</v>
      </c>
      <c r="H127" s="152" t="s">
        <v>530</v>
      </c>
      <c r="I127" s="95"/>
    </row>
    <row r="128" spans="1:9" ht="99.95" customHeight="1" thickBot="1" x14ac:dyDescent="0.3">
      <c r="A128" s="102" t="s">
        <v>103</v>
      </c>
      <c r="B128" s="101"/>
      <c r="C128" s="100" t="s">
        <v>529</v>
      </c>
      <c r="D128" s="151"/>
      <c r="E128" s="151"/>
      <c r="F128" s="150"/>
      <c r="G128" s="97" t="s">
        <v>528</v>
      </c>
      <c r="H128" s="96" t="s">
        <v>527</v>
      </c>
      <c r="I128" s="95"/>
    </row>
  </sheetData>
  <sheetProtection algorithmName="SHA-512" hashValue="nOPbhWQ8XpyJHbf0ODDC24XFeLkGmUdQr2/sxHCSyp6EF10uz37aWZYtId8cWwmr7YxVvMaeJslqa57y1HtGVA==" saltValue="XIsRpUsSSFlP0CzgPJuNFA==" spinCount="100000" sheet="1" formatCells="0" formatColumns="0" formatRows="0" insertColumns="0" insertRows="0" insertHyperlinks="0" sort="0" autoFilter="0"/>
  <autoFilter ref="A1:H464" xr:uid="{00000000-0009-0000-0000-000000000000}"/>
  <mergeCells count="135">
    <mergeCell ref="G113:H113"/>
    <mergeCell ref="G122:H122"/>
    <mergeCell ref="B113:B116"/>
    <mergeCell ref="A113:A116"/>
    <mergeCell ref="A117:A125"/>
    <mergeCell ref="F117:F124"/>
    <mergeCell ref="C113:C115"/>
    <mergeCell ref="D113:D115"/>
    <mergeCell ref="E113:E115"/>
    <mergeCell ref="F113:F115"/>
    <mergeCell ref="A127:B127"/>
    <mergeCell ref="C127:F127"/>
    <mergeCell ref="A128:B128"/>
    <mergeCell ref="C128:F128"/>
    <mergeCell ref="G115:G116"/>
    <mergeCell ref="H115:H116"/>
    <mergeCell ref="C116:F116"/>
    <mergeCell ref="B117:B125"/>
    <mergeCell ref="G117:H117"/>
    <mergeCell ref="G120:H120"/>
    <mergeCell ref="F75:F81"/>
    <mergeCell ref="F87:F91"/>
    <mergeCell ref="C117:C124"/>
    <mergeCell ref="D117:D124"/>
    <mergeCell ref="E117:E124"/>
    <mergeCell ref="A75:A82"/>
    <mergeCell ref="A83:A86"/>
    <mergeCell ref="A87:A92"/>
    <mergeCell ref="A93:A112"/>
    <mergeCell ref="C112:F112"/>
    <mergeCell ref="B42:B52"/>
    <mergeCell ref="B53:B74"/>
    <mergeCell ref="B83:B86"/>
    <mergeCell ref="B93:B112"/>
    <mergeCell ref="B75:B82"/>
    <mergeCell ref="B87:B92"/>
    <mergeCell ref="F53:F73"/>
    <mergeCell ref="G53:H53"/>
    <mergeCell ref="G71:H71"/>
    <mergeCell ref="G83:H83"/>
    <mergeCell ref="A126:E126"/>
    <mergeCell ref="F126:H126"/>
    <mergeCell ref="G124:G125"/>
    <mergeCell ref="H124:H125"/>
    <mergeCell ref="C125:F125"/>
    <mergeCell ref="E75:E81"/>
    <mergeCell ref="H51:H52"/>
    <mergeCell ref="C52:F52"/>
    <mergeCell ref="C42:C51"/>
    <mergeCell ref="D42:D51"/>
    <mergeCell ref="E42:E51"/>
    <mergeCell ref="F42:F51"/>
    <mergeCell ref="G42:H42"/>
    <mergeCell ref="G47:H47"/>
    <mergeCell ref="B29:B41"/>
    <mergeCell ref="G60:H60"/>
    <mergeCell ref="G40:G41"/>
    <mergeCell ref="H81:H82"/>
    <mergeCell ref="C82:F82"/>
    <mergeCell ref="C75:C81"/>
    <mergeCell ref="D75:D81"/>
    <mergeCell ref="G75:H75"/>
    <mergeCell ref="G78:H78"/>
    <mergeCell ref="G51:G52"/>
    <mergeCell ref="C53:C73"/>
    <mergeCell ref="D53:D73"/>
    <mergeCell ref="E53:E73"/>
    <mergeCell ref="B23:B28"/>
    <mergeCell ref="G23:H23"/>
    <mergeCell ref="G27:G28"/>
    <mergeCell ref="H27:H28"/>
    <mergeCell ref="C23:C27"/>
    <mergeCell ref="D23:D27"/>
    <mergeCell ref="E23:E27"/>
    <mergeCell ref="A29:A41"/>
    <mergeCell ref="A42:A52"/>
    <mergeCell ref="A53:A74"/>
    <mergeCell ref="G21:G22"/>
    <mergeCell ref="H21:H22"/>
    <mergeCell ref="C22:F22"/>
    <mergeCell ref="C14:C21"/>
    <mergeCell ref="D14:D21"/>
    <mergeCell ref="E14:E21"/>
    <mergeCell ref="C74:F74"/>
    <mergeCell ref="G111:G112"/>
    <mergeCell ref="G91:G92"/>
    <mergeCell ref="H91:H92"/>
    <mergeCell ref="C92:F92"/>
    <mergeCell ref="C87:C91"/>
    <mergeCell ref="D87:D91"/>
    <mergeCell ref="E87:E91"/>
    <mergeCell ref="G87:H87"/>
    <mergeCell ref="H111:H112"/>
    <mergeCell ref="C86:F86"/>
    <mergeCell ref="C83:C85"/>
    <mergeCell ref="D83:D85"/>
    <mergeCell ref="E83:E85"/>
    <mergeCell ref="F83:F85"/>
    <mergeCell ref="C93:C111"/>
    <mergeCell ref="D93:D111"/>
    <mergeCell ref="E93:E111"/>
    <mergeCell ref="F93:F111"/>
    <mergeCell ref="G93:H93"/>
    <mergeCell ref="G100:H100"/>
    <mergeCell ref="G109:H109"/>
    <mergeCell ref="G85:G86"/>
    <mergeCell ref="H85:H86"/>
    <mergeCell ref="H73:H74"/>
    <mergeCell ref="G81:G82"/>
    <mergeCell ref="G73:G74"/>
    <mergeCell ref="A2:A13"/>
    <mergeCell ref="A14:A22"/>
    <mergeCell ref="A23:A28"/>
    <mergeCell ref="B2:B13"/>
    <mergeCell ref="G2:H2"/>
    <mergeCell ref="G12:G13"/>
    <mergeCell ref="H12:H13"/>
    <mergeCell ref="F14:F21"/>
    <mergeCell ref="B14:B22"/>
    <mergeCell ref="G14:H14"/>
    <mergeCell ref="E2:E12"/>
    <mergeCell ref="F2:F12"/>
    <mergeCell ref="C2:C12"/>
    <mergeCell ref="D2:D12"/>
    <mergeCell ref="H40:H41"/>
    <mergeCell ref="C41:F41"/>
    <mergeCell ref="C29:C40"/>
    <mergeCell ref="F23:F27"/>
    <mergeCell ref="D29:D40"/>
    <mergeCell ref="E29:E40"/>
    <mergeCell ref="F29:F40"/>
    <mergeCell ref="G29:H29"/>
    <mergeCell ref="G35:H35"/>
    <mergeCell ref="C13:F13"/>
    <mergeCell ref="C28:F2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958B0-B2A6-4FD5-9C3A-C8742DE41780}">
  <dimension ref="A1:K420"/>
  <sheetViews>
    <sheetView zoomScale="80" zoomScaleNormal="80" workbookViewId="0">
      <selection sqref="A1:H420"/>
    </sheetView>
  </sheetViews>
  <sheetFormatPr defaultColWidth="9.140625" defaultRowHeight="15.75" x14ac:dyDescent="0.25"/>
  <cols>
    <col min="1" max="1" width="10" style="48" customWidth="1"/>
    <col min="2" max="2" width="22.42578125" style="49" customWidth="1"/>
    <col min="3" max="3" width="23" style="48" customWidth="1"/>
    <col min="4" max="4" width="22.7109375" style="48" customWidth="1"/>
    <col min="5" max="5" width="21.7109375" style="48" customWidth="1"/>
    <col min="6" max="6" width="25.42578125" style="48" customWidth="1"/>
    <col min="7" max="7" width="28.7109375" style="48" customWidth="1"/>
    <col min="8" max="8" width="20.85546875" style="48" customWidth="1"/>
    <col min="9" max="9" width="37.28515625" style="47" customWidth="1"/>
    <col min="10" max="10" width="33.7109375" style="47" customWidth="1"/>
    <col min="11" max="16384" width="9.140625" style="47"/>
  </cols>
  <sheetData>
    <row r="1" spans="1:8" s="85" customFormat="1" ht="48" thickBot="1" x14ac:dyDescent="0.3">
      <c r="A1" s="91" t="s">
        <v>0</v>
      </c>
      <c r="B1" s="90" t="s">
        <v>1</v>
      </c>
      <c r="C1" s="89" t="s">
        <v>2</v>
      </c>
      <c r="D1" s="88" t="s">
        <v>3</v>
      </c>
      <c r="E1" s="88" t="s">
        <v>4</v>
      </c>
      <c r="F1" s="88" t="s">
        <v>5</v>
      </c>
      <c r="G1" s="87" t="s">
        <v>6</v>
      </c>
      <c r="H1" s="86" t="s">
        <v>7</v>
      </c>
    </row>
    <row r="2" spans="1:8" x14ac:dyDescent="0.25">
      <c r="A2" s="83">
        <v>1</v>
      </c>
      <c r="B2" s="82" t="s">
        <v>214</v>
      </c>
      <c r="C2" s="81" t="s">
        <v>267</v>
      </c>
      <c r="D2" s="81" t="s">
        <v>266</v>
      </c>
      <c r="E2" s="81" t="s">
        <v>265</v>
      </c>
      <c r="F2" s="81" t="s">
        <v>12</v>
      </c>
      <c r="G2" s="80" t="s">
        <v>150</v>
      </c>
      <c r="H2" s="79"/>
    </row>
    <row r="3" spans="1:8" ht="31.5" x14ac:dyDescent="0.25">
      <c r="A3" s="74"/>
      <c r="B3" s="73"/>
      <c r="C3" s="78"/>
      <c r="D3" s="78"/>
      <c r="E3" s="78"/>
      <c r="F3" s="78"/>
      <c r="G3" s="77" t="s">
        <v>251</v>
      </c>
      <c r="H3" s="76">
        <v>5</v>
      </c>
    </row>
    <row r="4" spans="1:8" ht="42" customHeight="1" x14ac:dyDescent="0.25">
      <c r="A4" s="74"/>
      <c r="B4" s="73"/>
      <c r="C4" s="78"/>
      <c r="D4" s="78"/>
      <c r="E4" s="78"/>
      <c r="F4" s="78"/>
      <c r="G4" s="77" t="s">
        <v>209</v>
      </c>
      <c r="H4" s="76">
        <v>6</v>
      </c>
    </row>
    <row r="5" spans="1:8" ht="47.45" customHeight="1" x14ac:dyDescent="0.25">
      <c r="A5" s="74"/>
      <c r="B5" s="73"/>
      <c r="C5" s="78"/>
      <c r="D5" s="78"/>
      <c r="E5" s="78"/>
      <c r="F5" s="78"/>
      <c r="G5" s="77" t="s">
        <v>208</v>
      </c>
      <c r="H5" s="76">
        <v>2</v>
      </c>
    </row>
    <row r="6" spans="1:8" ht="31.9" customHeight="1" x14ac:dyDescent="0.25">
      <c r="A6" s="74"/>
      <c r="B6" s="73"/>
      <c r="C6" s="78"/>
      <c r="D6" s="78"/>
      <c r="E6" s="78"/>
      <c r="F6" s="78"/>
      <c r="G6" s="77" t="s">
        <v>250</v>
      </c>
      <c r="H6" s="76">
        <v>5</v>
      </c>
    </row>
    <row r="7" spans="1:8" ht="78.75" x14ac:dyDescent="0.25">
      <c r="A7" s="74"/>
      <c r="B7" s="73"/>
      <c r="C7" s="78"/>
      <c r="D7" s="78"/>
      <c r="E7" s="78"/>
      <c r="F7" s="78"/>
      <c r="G7" s="77" t="s">
        <v>207</v>
      </c>
      <c r="H7" s="76">
        <v>2</v>
      </c>
    </row>
    <row r="8" spans="1:8" ht="63.75" thickBot="1" x14ac:dyDescent="0.3">
      <c r="A8" s="74"/>
      <c r="B8" s="73"/>
      <c r="C8" s="78"/>
      <c r="D8" s="78"/>
      <c r="E8" s="78"/>
      <c r="F8" s="78"/>
      <c r="G8" s="77" t="s">
        <v>149</v>
      </c>
      <c r="H8" s="76">
        <v>2</v>
      </c>
    </row>
    <row r="9" spans="1:8" x14ac:dyDescent="0.25">
      <c r="A9" s="74"/>
      <c r="B9" s="73"/>
      <c r="C9" s="78"/>
      <c r="D9" s="78"/>
      <c r="E9" s="78"/>
      <c r="F9" s="78"/>
      <c r="G9" s="80" t="s">
        <v>148</v>
      </c>
      <c r="H9" s="79"/>
    </row>
    <row r="10" spans="1:8" ht="47.25" x14ac:dyDescent="0.25">
      <c r="A10" s="74"/>
      <c r="B10" s="73"/>
      <c r="C10" s="78"/>
      <c r="D10" s="78"/>
      <c r="E10" s="78"/>
      <c r="F10" s="78"/>
      <c r="G10" s="77" t="s">
        <v>147</v>
      </c>
      <c r="H10" s="76">
        <v>2</v>
      </c>
    </row>
    <row r="11" spans="1:8" ht="31.5" x14ac:dyDescent="0.25">
      <c r="A11" s="74"/>
      <c r="B11" s="73"/>
      <c r="C11" s="78"/>
      <c r="D11" s="78"/>
      <c r="E11" s="78"/>
      <c r="F11" s="78"/>
      <c r="G11" s="77" t="s">
        <v>146</v>
      </c>
      <c r="H11" s="76">
        <v>1</v>
      </c>
    </row>
    <row r="12" spans="1:8" ht="54" customHeight="1" thickBot="1" x14ac:dyDescent="0.3">
      <c r="A12" s="74"/>
      <c r="B12" s="73"/>
      <c r="C12" s="78"/>
      <c r="D12" s="78"/>
      <c r="E12" s="78"/>
      <c r="F12" s="78"/>
      <c r="G12" s="77" t="s">
        <v>249</v>
      </c>
      <c r="H12" s="76">
        <v>1</v>
      </c>
    </row>
    <row r="13" spans="1:8" x14ac:dyDescent="0.25">
      <c r="A13" s="74"/>
      <c r="B13" s="73"/>
      <c r="C13" s="78"/>
      <c r="D13" s="78"/>
      <c r="E13" s="78"/>
      <c r="F13" s="78"/>
      <c r="G13" s="80" t="s">
        <v>145</v>
      </c>
      <c r="H13" s="79"/>
    </row>
    <row r="14" spans="1:8" ht="32.25" thickBot="1" x14ac:dyDescent="0.3">
      <c r="A14" s="74"/>
      <c r="B14" s="73"/>
      <c r="C14" s="78"/>
      <c r="D14" s="78"/>
      <c r="E14" s="78"/>
      <c r="F14" s="78"/>
      <c r="G14" s="77" t="s">
        <v>140</v>
      </c>
      <c r="H14" s="76">
        <v>1</v>
      </c>
    </row>
    <row r="15" spans="1:8" x14ac:dyDescent="0.25">
      <c r="A15" s="74"/>
      <c r="B15" s="73"/>
      <c r="C15" s="78"/>
      <c r="D15" s="78"/>
      <c r="E15" s="78"/>
      <c r="F15" s="78"/>
      <c r="G15" s="80" t="s">
        <v>167</v>
      </c>
      <c r="H15" s="79"/>
    </row>
    <row r="16" spans="1:8" ht="31.5" x14ac:dyDescent="0.25">
      <c r="A16" s="74"/>
      <c r="B16" s="73"/>
      <c r="C16" s="78"/>
      <c r="D16" s="78"/>
      <c r="E16" s="78"/>
      <c r="F16" s="78"/>
      <c r="G16" s="77" t="s">
        <v>166</v>
      </c>
      <c r="H16" s="76">
        <v>3</v>
      </c>
    </row>
    <row r="17" spans="1:8" ht="48" thickBot="1" x14ac:dyDescent="0.3">
      <c r="A17" s="74"/>
      <c r="B17" s="73"/>
      <c r="C17" s="78"/>
      <c r="D17" s="78"/>
      <c r="E17" s="78"/>
      <c r="F17" s="78"/>
      <c r="G17" s="77" t="s">
        <v>165</v>
      </c>
      <c r="H17" s="76">
        <v>3</v>
      </c>
    </row>
    <row r="18" spans="1:8" x14ac:dyDescent="0.25">
      <c r="A18" s="74"/>
      <c r="B18" s="73"/>
      <c r="C18" s="78"/>
      <c r="D18" s="78"/>
      <c r="E18" s="78"/>
      <c r="F18" s="78"/>
      <c r="G18" s="80" t="s">
        <v>160</v>
      </c>
      <c r="H18" s="79"/>
    </row>
    <row r="19" spans="1:8" ht="32.25" thickBot="1" x14ac:dyDescent="0.3">
      <c r="A19" s="74"/>
      <c r="B19" s="73"/>
      <c r="C19" s="78"/>
      <c r="D19" s="78"/>
      <c r="E19" s="78"/>
      <c r="F19" s="78"/>
      <c r="G19" s="77" t="s">
        <v>159</v>
      </c>
      <c r="H19" s="76">
        <v>3</v>
      </c>
    </row>
    <row r="20" spans="1:8" x14ac:dyDescent="0.25">
      <c r="A20" s="74"/>
      <c r="B20" s="73"/>
      <c r="C20" s="78"/>
      <c r="D20" s="78"/>
      <c r="E20" s="78"/>
      <c r="F20" s="78"/>
      <c r="G20" s="80" t="s">
        <v>137</v>
      </c>
      <c r="H20" s="79"/>
    </row>
    <row r="21" spans="1:8" x14ac:dyDescent="0.25">
      <c r="A21" s="74"/>
      <c r="B21" s="73"/>
      <c r="C21" s="78"/>
      <c r="D21" s="78"/>
      <c r="E21" s="78"/>
      <c r="F21" s="78"/>
      <c r="G21" s="77" t="s">
        <v>134</v>
      </c>
      <c r="H21" s="76">
        <v>1</v>
      </c>
    </row>
    <row r="22" spans="1:8" ht="16.5" thickBot="1" x14ac:dyDescent="0.3">
      <c r="A22" s="74"/>
      <c r="B22" s="73"/>
      <c r="C22" s="72"/>
      <c r="D22" s="72"/>
      <c r="E22" s="72"/>
      <c r="F22" s="72"/>
      <c r="G22" s="71" t="s">
        <v>17</v>
      </c>
      <c r="H22" s="70">
        <f>SUM(H21,H19,H17,H16,H14,H12,H11,H10,H8,H7,H6,H5,H4,H3)</f>
        <v>37</v>
      </c>
    </row>
    <row r="23" spans="1:8" ht="113.25" customHeight="1" thickBot="1" x14ac:dyDescent="0.3">
      <c r="A23" s="69"/>
      <c r="B23" s="68"/>
      <c r="C23" s="67" t="s">
        <v>264</v>
      </c>
      <c r="D23" s="67"/>
      <c r="E23" s="67"/>
      <c r="F23" s="66"/>
      <c r="G23" s="65"/>
      <c r="H23" s="64"/>
    </row>
    <row r="24" spans="1:8" x14ac:dyDescent="0.25">
      <c r="A24" s="83">
        <v>2</v>
      </c>
      <c r="B24" s="82" t="s">
        <v>205</v>
      </c>
      <c r="C24" s="81" t="s">
        <v>263</v>
      </c>
      <c r="D24" s="81" t="s">
        <v>262</v>
      </c>
      <c r="E24" s="81" t="s">
        <v>258</v>
      </c>
      <c r="F24" s="81" t="s">
        <v>257</v>
      </c>
      <c r="G24" s="80" t="s">
        <v>148</v>
      </c>
      <c r="H24" s="79"/>
    </row>
    <row r="25" spans="1:8" ht="47.25" x14ac:dyDescent="0.25">
      <c r="A25" s="74"/>
      <c r="B25" s="73"/>
      <c r="C25" s="78"/>
      <c r="D25" s="78"/>
      <c r="E25" s="78"/>
      <c r="F25" s="78"/>
      <c r="G25" s="77" t="s">
        <v>147</v>
      </c>
      <c r="H25" s="76">
        <v>2</v>
      </c>
    </row>
    <row r="26" spans="1:8" ht="31.5" x14ac:dyDescent="0.25">
      <c r="A26" s="74"/>
      <c r="B26" s="73"/>
      <c r="C26" s="78"/>
      <c r="D26" s="78"/>
      <c r="E26" s="78"/>
      <c r="F26" s="78"/>
      <c r="G26" s="77" t="s">
        <v>146</v>
      </c>
      <c r="H26" s="76">
        <v>2</v>
      </c>
    </row>
    <row r="27" spans="1:8" ht="32.25" thickBot="1" x14ac:dyDescent="0.3">
      <c r="A27" s="74"/>
      <c r="B27" s="73"/>
      <c r="C27" s="78"/>
      <c r="D27" s="78"/>
      <c r="E27" s="78"/>
      <c r="F27" s="78"/>
      <c r="G27" s="77" t="s">
        <v>249</v>
      </c>
      <c r="H27" s="76">
        <v>1</v>
      </c>
    </row>
    <row r="28" spans="1:8" x14ac:dyDescent="0.25">
      <c r="A28" s="74"/>
      <c r="B28" s="73"/>
      <c r="C28" s="78"/>
      <c r="D28" s="78"/>
      <c r="E28" s="78"/>
      <c r="F28" s="78"/>
      <c r="G28" s="80" t="s">
        <v>145</v>
      </c>
      <c r="H28" s="79"/>
    </row>
    <row r="29" spans="1:8" ht="34.5" customHeight="1" x14ac:dyDescent="0.25">
      <c r="A29" s="74"/>
      <c r="B29" s="73"/>
      <c r="C29" s="78"/>
      <c r="D29" s="78"/>
      <c r="E29" s="78"/>
      <c r="F29" s="78"/>
      <c r="G29" s="77" t="s">
        <v>144</v>
      </c>
      <c r="H29" s="76">
        <v>2</v>
      </c>
    </row>
    <row r="30" spans="1:8" x14ac:dyDescent="0.25">
      <c r="A30" s="74"/>
      <c r="B30" s="73"/>
      <c r="C30" s="78"/>
      <c r="D30" s="78"/>
      <c r="E30" s="78"/>
      <c r="F30" s="78"/>
      <c r="G30" s="77" t="s">
        <v>143</v>
      </c>
      <c r="H30" s="76">
        <v>3</v>
      </c>
    </row>
    <row r="31" spans="1:8" ht="31.5" x14ac:dyDescent="0.25">
      <c r="A31" s="74"/>
      <c r="B31" s="73"/>
      <c r="C31" s="78"/>
      <c r="D31" s="78"/>
      <c r="E31" s="78"/>
      <c r="F31" s="78"/>
      <c r="G31" s="77" t="s">
        <v>140</v>
      </c>
      <c r="H31" s="76">
        <v>1</v>
      </c>
    </row>
    <row r="32" spans="1:8" ht="31.5" x14ac:dyDescent="0.25">
      <c r="A32" s="74"/>
      <c r="B32" s="73"/>
      <c r="C32" s="78"/>
      <c r="D32" s="78"/>
      <c r="E32" s="78"/>
      <c r="F32" s="78"/>
      <c r="G32" s="77" t="s">
        <v>139</v>
      </c>
      <c r="H32" s="76">
        <v>1</v>
      </c>
    </row>
    <row r="33" spans="1:8" ht="32.25" thickBot="1" x14ac:dyDescent="0.3">
      <c r="A33" s="74"/>
      <c r="B33" s="73"/>
      <c r="C33" s="78"/>
      <c r="D33" s="78"/>
      <c r="E33" s="78"/>
      <c r="F33" s="78"/>
      <c r="G33" s="77" t="s">
        <v>138</v>
      </c>
      <c r="H33" s="76">
        <v>1</v>
      </c>
    </row>
    <row r="34" spans="1:8" x14ac:dyDescent="0.25">
      <c r="A34" s="74"/>
      <c r="B34" s="73"/>
      <c r="C34" s="78"/>
      <c r="D34" s="78"/>
      <c r="E34" s="78"/>
      <c r="F34" s="78"/>
      <c r="G34" s="80" t="s">
        <v>193</v>
      </c>
      <c r="H34" s="79"/>
    </row>
    <row r="35" spans="1:8" ht="48" thickBot="1" x14ac:dyDescent="0.3">
      <c r="A35" s="74"/>
      <c r="B35" s="73"/>
      <c r="C35" s="78"/>
      <c r="D35" s="78"/>
      <c r="E35" s="78"/>
      <c r="F35" s="78"/>
      <c r="G35" s="77" t="s">
        <v>192</v>
      </c>
      <c r="H35" s="76">
        <v>3</v>
      </c>
    </row>
    <row r="36" spans="1:8" x14ac:dyDescent="0.25">
      <c r="A36" s="74"/>
      <c r="B36" s="73"/>
      <c r="C36" s="78"/>
      <c r="D36" s="78"/>
      <c r="E36" s="78"/>
      <c r="F36" s="78"/>
      <c r="G36" s="80" t="s">
        <v>189</v>
      </c>
      <c r="H36" s="79"/>
    </row>
    <row r="37" spans="1:8" x14ac:dyDescent="0.25">
      <c r="A37" s="74"/>
      <c r="B37" s="73"/>
      <c r="C37" s="78"/>
      <c r="D37" s="78"/>
      <c r="E37" s="78"/>
      <c r="F37" s="78"/>
      <c r="G37" s="77" t="s">
        <v>188</v>
      </c>
      <c r="H37" s="76">
        <v>3</v>
      </c>
    </row>
    <row r="38" spans="1:8" x14ac:dyDescent="0.25">
      <c r="A38" s="74"/>
      <c r="B38" s="73"/>
      <c r="C38" s="78"/>
      <c r="D38" s="78"/>
      <c r="E38" s="78"/>
      <c r="F38" s="78"/>
      <c r="G38" s="77" t="s">
        <v>187</v>
      </c>
      <c r="H38" s="76">
        <v>2</v>
      </c>
    </row>
    <row r="39" spans="1:8" ht="31.5" x14ac:dyDescent="0.25">
      <c r="A39" s="74"/>
      <c r="B39" s="73"/>
      <c r="C39" s="78"/>
      <c r="D39" s="78"/>
      <c r="E39" s="78"/>
      <c r="F39" s="78"/>
      <c r="G39" s="77" t="s">
        <v>186</v>
      </c>
      <c r="H39" s="76">
        <v>2</v>
      </c>
    </row>
    <row r="40" spans="1:8" ht="31.5" x14ac:dyDescent="0.25">
      <c r="A40" s="74"/>
      <c r="B40" s="73"/>
      <c r="C40" s="78"/>
      <c r="D40" s="78"/>
      <c r="E40" s="78"/>
      <c r="F40" s="78"/>
      <c r="G40" s="77" t="s">
        <v>185</v>
      </c>
      <c r="H40" s="76">
        <v>4</v>
      </c>
    </row>
    <row r="41" spans="1:8" x14ac:dyDescent="0.25">
      <c r="A41" s="74"/>
      <c r="B41" s="73"/>
      <c r="C41" s="78"/>
      <c r="D41" s="78"/>
      <c r="E41" s="78"/>
      <c r="F41" s="78"/>
      <c r="G41" s="77" t="s">
        <v>184</v>
      </c>
      <c r="H41" s="76">
        <v>2</v>
      </c>
    </row>
    <row r="42" spans="1:8" ht="16.5" thickBot="1" x14ac:dyDescent="0.3">
      <c r="A42" s="74"/>
      <c r="B42" s="73"/>
      <c r="C42" s="78"/>
      <c r="D42" s="78"/>
      <c r="E42" s="78"/>
      <c r="F42" s="78"/>
      <c r="G42" s="77" t="s">
        <v>183</v>
      </c>
      <c r="H42" s="76">
        <v>2</v>
      </c>
    </row>
    <row r="43" spans="1:8" x14ac:dyDescent="0.25">
      <c r="A43" s="74"/>
      <c r="B43" s="73"/>
      <c r="C43" s="78"/>
      <c r="D43" s="78"/>
      <c r="E43" s="78"/>
      <c r="F43" s="78"/>
      <c r="G43" s="80" t="s">
        <v>182</v>
      </c>
      <c r="H43" s="79"/>
    </row>
    <row r="44" spans="1:8" x14ac:dyDescent="0.25">
      <c r="A44" s="74"/>
      <c r="B44" s="73"/>
      <c r="C44" s="78"/>
      <c r="D44" s="78"/>
      <c r="E44" s="78"/>
      <c r="F44" s="78"/>
      <c r="G44" s="77" t="s">
        <v>181</v>
      </c>
      <c r="H44" s="76">
        <v>5</v>
      </c>
    </row>
    <row r="45" spans="1:8" ht="31.5" x14ac:dyDescent="0.25">
      <c r="A45" s="74"/>
      <c r="B45" s="73"/>
      <c r="C45" s="78"/>
      <c r="D45" s="78"/>
      <c r="E45" s="78"/>
      <c r="F45" s="78"/>
      <c r="G45" s="77" t="s">
        <v>180</v>
      </c>
      <c r="H45" s="76">
        <v>5</v>
      </c>
    </row>
    <row r="46" spans="1:8" ht="31.5" x14ac:dyDescent="0.25">
      <c r="A46" s="74"/>
      <c r="B46" s="73"/>
      <c r="C46" s="78"/>
      <c r="D46" s="78"/>
      <c r="E46" s="78"/>
      <c r="F46" s="78"/>
      <c r="G46" s="77" t="s">
        <v>179</v>
      </c>
      <c r="H46" s="76">
        <v>5</v>
      </c>
    </row>
    <row r="47" spans="1:8" ht="31.5" x14ac:dyDescent="0.25">
      <c r="A47" s="74"/>
      <c r="B47" s="73"/>
      <c r="C47" s="78"/>
      <c r="D47" s="78"/>
      <c r="E47" s="78"/>
      <c r="F47" s="78"/>
      <c r="G47" s="77" t="s">
        <v>178</v>
      </c>
      <c r="H47" s="76">
        <v>5</v>
      </c>
    </row>
    <row r="48" spans="1:8" x14ac:dyDescent="0.25">
      <c r="A48" s="74"/>
      <c r="B48" s="73"/>
      <c r="C48" s="78"/>
      <c r="D48" s="78"/>
      <c r="E48" s="78"/>
      <c r="F48" s="78"/>
      <c r="G48" s="77" t="s">
        <v>177</v>
      </c>
      <c r="H48" s="76">
        <v>12</v>
      </c>
    </row>
    <row r="49" spans="1:8" ht="47.25" x14ac:dyDescent="0.25">
      <c r="A49" s="74"/>
      <c r="B49" s="73"/>
      <c r="C49" s="78"/>
      <c r="D49" s="78"/>
      <c r="E49" s="78"/>
      <c r="F49" s="78"/>
      <c r="G49" s="77" t="s">
        <v>176</v>
      </c>
      <c r="H49" s="76">
        <v>2</v>
      </c>
    </row>
    <row r="50" spans="1:8" ht="31.5" x14ac:dyDescent="0.25">
      <c r="A50" s="74"/>
      <c r="B50" s="73"/>
      <c r="C50" s="78"/>
      <c r="D50" s="78"/>
      <c r="E50" s="78"/>
      <c r="F50" s="78"/>
      <c r="G50" s="77" t="s">
        <v>175</v>
      </c>
      <c r="H50" s="76">
        <v>3</v>
      </c>
    </row>
    <row r="51" spans="1:8" ht="16.5" thickBot="1" x14ac:dyDescent="0.3">
      <c r="A51" s="74"/>
      <c r="B51" s="73"/>
      <c r="C51" s="78"/>
      <c r="D51" s="78"/>
      <c r="E51" s="78"/>
      <c r="F51" s="78"/>
      <c r="G51" s="77" t="s">
        <v>174</v>
      </c>
      <c r="H51" s="76">
        <v>3</v>
      </c>
    </row>
    <row r="52" spans="1:8" x14ac:dyDescent="0.25">
      <c r="A52" s="74"/>
      <c r="B52" s="73"/>
      <c r="C52" s="78"/>
      <c r="D52" s="78"/>
      <c r="E52" s="78"/>
      <c r="F52" s="78"/>
      <c r="G52" s="80" t="s">
        <v>173</v>
      </c>
      <c r="H52" s="79"/>
    </row>
    <row r="53" spans="1:8" x14ac:dyDescent="0.25">
      <c r="A53" s="74"/>
      <c r="B53" s="73"/>
      <c r="C53" s="78"/>
      <c r="D53" s="78"/>
      <c r="E53" s="78"/>
      <c r="F53" s="78"/>
      <c r="G53" s="77" t="s">
        <v>172</v>
      </c>
      <c r="H53" s="76">
        <v>2</v>
      </c>
    </row>
    <row r="54" spans="1:8" x14ac:dyDescent="0.25">
      <c r="A54" s="74"/>
      <c r="B54" s="73"/>
      <c r="C54" s="78"/>
      <c r="D54" s="78"/>
      <c r="E54" s="78"/>
      <c r="F54" s="78"/>
      <c r="G54" s="77" t="s">
        <v>171</v>
      </c>
      <c r="H54" s="76">
        <v>2</v>
      </c>
    </row>
    <row r="55" spans="1:8" x14ac:dyDescent="0.25">
      <c r="A55" s="74"/>
      <c r="B55" s="73"/>
      <c r="C55" s="78"/>
      <c r="D55" s="78"/>
      <c r="E55" s="78"/>
      <c r="F55" s="78"/>
      <c r="G55" s="77" t="s">
        <v>170</v>
      </c>
      <c r="H55" s="76">
        <v>2</v>
      </c>
    </row>
    <row r="56" spans="1:8" x14ac:dyDescent="0.25">
      <c r="A56" s="74"/>
      <c r="B56" s="73"/>
      <c r="C56" s="78"/>
      <c r="D56" s="78"/>
      <c r="E56" s="78"/>
      <c r="F56" s="78"/>
      <c r="G56" s="77" t="s">
        <v>169</v>
      </c>
      <c r="H56" s="76">
        <v>2</v>
      </c>
    </row>
    <row r="57" spans="1:8" ht="32.25" thickBot="1" x14ac:dyDescent="0.3">
      <c r="A57" s="74"/>
      <c r="B57" s="73"/>
      <c r="C57" s="78"/>
      <c r="D57" s="78"/>
      <c r="E57" s="78"/>
      <c r="F57" s="78"/>
      <c r="G57" s="77" t="s">
        <v>168</v>
      </c>
      <c r="H57" s="76">
        <v>3</v>
      </c>
    </row>
    <row r="58" spans="1:8" x14ac:dyDescent="0.25">
      <c r="A58" s="74"/>
      <c r="B58" s="73"/>
      <c r="C58" s="78"/>
      <c r="D58" s="78"/>
      <c r="E58" s="78"/>
      <c r="F58" s="78"/>
      <c r="G58" s="80" t="s">
        <v>167</v>
      </c>
      <c r="H58" s="79"/>
    </row>
    <row r="59" spans="1:8" x14ac:dyDescent="0.25">
      <c r="A59" s="74"/>
      <c r="B59" s="73"/>
      <c r="C59" s="78"/>
      <c r="D59" s="78"/>
      <c r="E59" s="78"/>
      <c r="F59" s="78"/>
      <c r="G59" s="77" t="s">
        <v>164</v>
      </c>
      <c r="H59" s="76">
        <v>4</v>
      </c>
    </row>
    <row r="60" spans="1:8" ht="16.5" thickBot="1" x14ac:dyDescent="0.3">
      <c r="A60" s="74"/>
      <c r="B60" s="73"/>
      <c r="C60" s="78"/>
      <c r="D60" s="78"/>
      <c r="E60" s="78"/>
      <c r="F60" s="78"/>
      <c r="G60" s="77" t="s">
        <v>163</v>
      </c>
      <c r="H60" s="76">
        <v>3</v>
      </c>
    </row>
    <row r="61" spans="1:8" x14ac:dyDescent="0.25">
      <c r="A61" s="74"/>
      <c r="B61" s="73"/>
      <c r="C61" s="78"/>
      <c r="D61" s="78"/>
      <c r="E61" s="78"/>
      <c r="F61" s="78"/>
      <c r="G61" s="80" t="s">
        <v>160</v>
      </c>
      <c r="H61" s="79"/>
    </row>
    <row r="62" spans="1:8" ht="31.5" x14ac:dyDescent="0.25">
      <c r="A62" s="74"/>
      <c r="B62" s="73"/>
      <c r="C62" s="78"/>
      <c r="D62" s="78"/>
      <c r="E62" s="78"/>
      <c r="F62" s="78"/>
      <c r="G62" s="77" t="s">
        <v>159</v>
      </c>
      <c r="H62" s="76">
        <v>5</v>
      </c>
    </row>
    <row r="63" spans="1:8" ht="31.5" x14ac:dyDescent="0.25">
      <c r="A63" s="74"/>
      <c r="B63" s="73"/>
      <c r="C63" s="78"/>
      <c r="D63" s="78"/>
      <c r="E63" s="78"/>
      <c r="F63" s="78"/>
      <c r="G63" s="77" t="s">
        <v>158</v>
      </c>
      <c r="H63" s="76">
        <v>2</v>
      </c>
    </row>
    <row r="64" spans="1:8" ht="16.5" thickBot="1" x14ac:dyDescent="0.3">
      <c r="A64" s="74"/>
      <c r="B64" s="73"/>
      <c r="C64" s="78"/>
      <c r="D64" s="78"/>
      <c r="E64" s="78"/>
      <c r="F64" s="78"/>
      <c r="G64" s="77" t="s">
        <v>157</v>
      </c>
      <c r="H64" s="76">
        <v>2</v>
      </c>
    </row>
    <row r="65" spans="1:8" x14ac:dyDescent="0.25">
      <c r="A65" s="74"/>
      <c r="B65" s="73"/>
      <c r="C65" s="78"/>
      <c r="D65" s="78"/>
      <c r="E65" s="78"/>
      <c r="F65" s="78"/>
      <c r="G65" s="80" t="s">
        <v>137</v>
      </c>
      <c r="H65" s="79"/>
    </row>
    <row r="66" spans="1:8" ht="31.5" x14ac:dyDescent="0.25">
      <c r="A66" s="74"/>
      <c r="B66" s="73"/>
      <c r="C66" s="78"/>
      <c r="D66" s="78"/>
      <c r="E66" s="78"/>
      <c r="F66" s="78"/>
      <c r="G66" s="77" t="s">
        <v>136</v>
      </c>
      <c r="H66" s="76">
        <v>2</v>
      </c>
    </row>
    <row r="67" spans="1:8" x14ac:dyDescent="0.25">
      <c r="A67" s="74"/>
      <c r="B67" s="73"/>
      <c r="C67" s="78"/>
      <c r="D67" s="78"/>
      <c r="E67" s="78"/>
      <c r="F67" s="78"/>
      <c r="G67" s="77" t="s">
        <v>134</v>
      </c>
      <c r="H67" s="76">
        <v>1</v>
      </c>
    </row>
    <row r="68" spans="1:8" ht="16.5" thickBot="1" x14ac:dyDescent="0.3">
      <c r="A68" s="74"/>
      <c r="B68" s="73"/>
      <c r="C68" s="72"/>
      <c r="D68" s="72"/>
      <c r="E68" s="72"/>
      <c r="F68" s="72"/>
      <c r="G68" s="71" t="s">
        <v>17</v>
      </c>
      <c r="H68" s="70">
        <f>SUM(H25:H67)</f>
        <v>101</v>
      </c>
    </row>
    <row r="69" spans="1:8" ht="96.75" customHeight="1" thickBot="1" x14ac:dyDescent="0.3">
      <c r="A69" s="69"/>
      <c r="B69" s="68"/>
      <c r="C69" s="67" t="s">
        <v>261</v>
      </c>
      <c r="D69" s="67"/>
      <c r="E69" s="67"/>
      <c r="F69" s="66"/>
      <c r="G69" s="65"/>
      <c r="H69" s="64"/>
    </row>
    <row r="70" spans="1:8" x14ac:dyDescent="0.25">
      <c r="A70" s="83">
        <v>3</v>
      </c>
      <c r="B70" s="82" t="s">
        <v>205</v>
      </c>
      <c r="C70" s="81" t="s">
        <v>260</v>
      </c>
      <c r="D70" s="81" t="s">
        <v>259</v>
      </c>
      <c r="E70" s="81" t="s">
        <v>258</v>
      </c>
      <c r="F70" s="81" t="s">
        <v>257</v>
      </c>
      <c r="G70" s="80" t="s">
        <v>148</v>
      </c>
      <c r="H70" s="79"/>
    </row>
    <row r="71" spans="1:8" ht="47.25" x14ac:dyDescent="0.25">
      <c r="A71" s="74"/>
      <c r="B71" s="73"/>
      <c r="C71" s="78"/>
      <c r="D71" s="78"/>
      <c r="E71" s="78"/>
      <c r="F71" s="78"/>
      <c r="G71" s="77" t="s">
        <v>147</v>
      </c>
      <c r="H71" s="76">
        <v>2</v>
      </c>
    </row>
    <row r="72" spans="1:8" ht="31.5" x14ac:dyDescent="0.25">
      <c r="A72" s="74"/>
      <c r="B72" s="73"/>
      <c r="C72" s="78"/>
      <c r="D72" s="78"/>
      <c r="E72" s="78"/>
      <c r="F72" s="78"/>
      <c r="G72" s="77" t="s">
        <v>146</v>
      </c>
      <c r="H72" s="76">
        <v>2</v>
      </c>
    </row>
    <row r="73" spans="1:8" ht="64.5" customHeight="1" thickBot="1" x14ac:dyDescent="0.3">
      <c r="A73" s="74"/>
      <c r="B73" s="73"/>
      <c r="C73" s="78"/>
      <c r="D73" s="78"/>
      <c r="E73" s="78"/>
      <c r="F73" s="78"/>
      <c r="G73" s="77" t="s">
        <v>249</v>
      </c>
      <c r="H73" s="76">
        <v>1</v>
      </c>
    </row>
    <row r="74" spans="1:8" x14ac:dyDescent="0.25">
      <c r="A74" s="74"/>
      <c r="B74" s="73"/>
      <c r="C74" s="78"/>
      <c r="D74" s="78"/>
      <c r="E74" s="78"/>
      <c r="F74" s="78"/>
      <c r="G74" s="80" t="s">
        <v>145</v>
      </c>
      <c r="H74" s="79"/>
    </row>
    <row r="75" spans="1:8" ht="39.75" customHeight="1" x14ac:dyDescent="0.25">
      <c r="A75" s="74"/>
      <c r="B75" s="73"/>
      <c r="C75" s="78"/>
      <c r="D75" s="78"/>
      <c r="E75" s="78"/>
      <c r="F75" s="78"/>
      <c r="G75" s="77" t="s">
        <v>144</v>
      </c>
      <c r="H75" s="76">
        <v>2</v>
      </c>
    </row>
    <row r="76" spans="1:8" ht="39.75" customHeight="1" x14ac:dyDescent="0.25">
      <c r="A76" s="74"/>
      <c r="B76" s="73"/>
      <c r="C76" s="78"/>
      <c r="D76" s="78"/>
      <c r="E76" s="78"/>
      <c r="F76" s="78"/>
      <c r="G76" s="77" t="s">
        <v>143</v>
      </c>
      <c r="H76" s="76">
        <v>3</v>
      </c>
    </row>
    <row r="77" spans="1:8" ht="31.5" x14ac:dyDescent="0.25">
      <c r="A77" s="74"/>
      <c r="B77" s="73"/>
      <c r="C77" s="78"/>
      <c r="D77" s="78"/>
      <c r="E77" s="78"/>
      <c r="F77" s="78"/>
      <c r="G77" s="77" t="s">
        <v>140</v>
      </c>
      <c r="H77" s="76">
        <v>1</v>
      </c>
    </row>
    <row r="78" spans="1:8" ht="32.25" thickBot="1" x14ac:dyDescent="0.3">
      <c r="A78" s="74"/>
      <c r="B78" s="73"/>
      <c r="C78" s="78"/>
      <c r="D78" s="78"/>
      <c r="E78" s="78"/>
      <c r="F78" s="78"/>
      <c r="G78" s="77" t="s">
        <v>139</v>
      </c>
      <c r="H78" s="76">
        <v>1</v>
      </c>
    </row>
    <row r="79" spans="1:8" x14ac:dyDescent="0.25">
      <c r="A79" s="74"/>
      <c r="B79" s="73"/>
      <c r="C79" s="78"/>
      <c r="D79" s="78"/>
      <c r="E79" s="78"/>
      <c r="F79" s="78"/>
      <c r="G79" s="80" t="s">
        <v>189</v>
      </c>
      <c r="H79" s="79"/>
    </row>
    <row r="80" spans="1:8" x14ac:dyDescent="0.25">
      <c r="A80" s="74"/>
      <c r="B80" s="73"/>
      <c r="C80" s="78"/>
      <c r="D80" s="78"/>
      <c r="E80" s="78"/>
      <c r="F80" s="78"/>
      <c r="G80" s="77" t="s">
        <v>188</v>
      </c>
      <c r="H80" s="76">
        <v>3</v>
      </c>
    </row>
    <row r="81" spans="1:8" x14ac:dyDescent="0.25">
      <c r="A81" s="74"/>
      <c r="B81" s="73"/>
      <c r="C81" s="78"/>
      <c r="D81" s="78"/>
      <c r="E81" s="78"/>
      <c r="F81" s="78"/>
      <c r="G81" s="77" t="s">
        <v>187</v>
      </c>
      <c r="H81" s="76">
        <v>4</v>
      </c>
    </row>
    <row r="82" spans="1:8" ht="31.5" x14ac:dyDescent="0.25">
      <c r="A82" s="74"/>
      <c r="B82" s="73"/>
      <c r="C82" s="78"/>
      <c r="D82" s="78"/>
      <c r="E82" s="78"/>
      <c r="F82" s="78"/>
      <c r="G82" s="77" t="s">
        <v>186</v>
      </c>
      <c r="H82" s="76">
        <v>3</v>
      </c>
    </row>
    <row r="83" spans="1:8" ht="31.5" x14ac:dyDescent="0.25">
      <c r="A83" s="74"/>
      <c r="B83" s="73"/>
      <c r="C83" s="78"/>
      <c r="D83" s="78"/>
      <c r="E83" s="78"/>
      <c r="F83" s="78"/>
      <c r="G83" s="77" t="s">
        <v>185</v>
      </c>
      <c r="H83" s="76">
        <v>6</v>
      </c>
    </row>
    <row r="84" spans="1:8" x14ac:dyDescent="0.25">
      <c r="A84" s="74"/>
      <c r="B84" s="73"/>
      <c r="C84" s="78"/>
      <c r="D84" s="78"/>
      <c r="E84" s="78"/>
      <c r="F84" s="78"/>
      <c r="G84" s="77" t="s">
        <v>184</v>
      </c>
      <c r="H84" s="76">
        <v>3</v>
      </c>
    </row>
    <row r="85" spans="1:8" ht="16.5" thickBot="1" x14ac:dyDescent="0.3">
      <c r="A85" s="74"/>
      <c r="B85" s="73"/>
      <c r="C85" s="78"/>
      <c r="D85" s="78"/>
      <c r="E85" s="78"/>
      <c r="F85" s="78"/>
      <c r="G85" s="77" t="s">
        <v>183</v>
      </c>
      <c r="H85" s="76">
        <v>3</v>
      </c>
    </row>
    <row r="86" spans="1:8" x14ac:dyDescent="0.25">
      <c r="A86" s="74"/>
      <c r="B86" s="73"/>
      <c r="C86" s="78"/>
      <c r="D86" s="78"/>
      <c r="E86" s="78"/>
      <c r="F86" s="78"/>
      <c r="G86" s="80" t="s">
        <v>182</v>
      </c>
      <c r="H86" s="79"/>
    </row>
    <row r="87" spans="1:8" x14ac:dyDescent="0.25">
      <c r="A87" s="74"/>
      <c r="B87" s="73"/>
      <c r="C87" s="78"/>
      <c r="D87" s="78"/>
      <c r="E87" s="78"/>
      <c r="F87" s="78"/>
      <c r="G87" s="77" t="s">
        <v>181</v>
      </c>
      <c r="H87" s="76">
        <v>5</v>
      </c>
    </row>
    <row r="88" spans="1:8" ht="31.5" x14ac:dyDescent="0.25">
      <c r="A88" s="74"/>
      <c r="B88" s="73"/>
      <c r="C88" s="78"/>
      <c r="D88" s="78"/>
      <c r="E88" s="78"/>
      <c r="F88" s="78"/>
      <c r="G88" s="77" t="s">
        <v>180</v>
      </c>
      <c r="H88" s="76">
        <v>5</v>
      </c>
    </row>
    <row r="89" spans="1:8" ht="31.5" x14ac:dyDescent="0.25">
      <c r="A89" s="74"/>
      <c r="B89" s="73"/>
      <c r="C89" s="78"/>
      <c r="D89" s="78"/>
      <c r="E89" s="78"/>
      <c r="F89" s="78"/>
      <c r="G89" s="77" t="s">
        <v>179</v>
      </c>
      <c r="H89" s="76">
        <v>5</v>
      </c>
    </row>
    <row r="90" spans="1:8" ht="31.5" x14ac:dyDescent="0.25">
      <c r="A90" s="74"/>
      <c r="B90" s="73"/>
      <c r="C90" s="78"/>
      <c r="D90" s="78"/>
      <c r="E90" s="78"/>
      <c r="F90" s="78"/>
      <c r="G90" s="77" t="s">
        <v>178</v>
      </c>
      <c r="H90" s="76">
        <v>5</v>
      </c>
    </row>
    <row r="91" spans="1:8" x14ac:dyDescent="0.25">
      <c r="A91" s="74"/>
      <c r="B91" s="73"/>
      <c r="C91" s="78"/>
      <c r="D91" s="78"/>
      <c r="E91" s="78"/>
      <c r="F91" s="78"/>
      <c r="G91" s="77" t="s">
        <v>177</v>
      </c>
      <c r="H91" s="76">
        <v>12</v>
      </c>
    </row>
    <row r="92" spans="1:8" ht="47.25" x14ac:dyDescent="0.25">
      <c r="A92" s="74"/>
      <c r="B92" s="73"/>
      <c r="C92" s="78"/>
      <c r="D92" s="78"/>
      <c r="E92" s="78"/>
      <c r="F92" s="78"/>
      <c r="G92" s="77" t="s">
        <v>176</v>
      </c>
      <c r="H92" s="76">
        <v>3</v>
      </c>
    </row>
    <row r="93" spans="1:8" ht="31.5" x14ac:dyDescent="0.25">
      <c r="A93" s="74"/>
      <c r="B93" s="73"/>
      <c r="C93" s="78"/>
      <c r="D93" s="78"/>
      <c r="E93" s="78"/>
      <c r="F93" s="78"/>
      <c r="G93" s="77" t="s">
        <v>175</v>
      </c>
      <c r="H93" s="76">
        <v>3</v>
      </c>
    </row>
    <row r="94" spans="1:8" ht="16.5" thickBot="1" x14ac:dyDescent="0.3">
      <c r="A94" s="74"/>
      <c r="B94" s="73"/>
      <c r="C94" s="78"/>
      <c r="D94" s="78"/>
      <c r="E94" s="78"/>
      <c r="F94" s="78"/>
      <c r="G94" s="77" t="s">
        <v>174</v>
      </c>
      <c r="H94" s="76">
        <v>4</v>
      </c>
    </row>
    <row r="95" spans="1:8" x14ac:dyDescent="0.25">
      <c r="A95" s="74"/>
      <c r="B95" s="73"/>
      <c r="C95" s="78"/>
      <c r="D95" s="78"/>
      <c r="E95" s="78"/>
      <c r="F95" s="78"/>
      <c r="G95" s="80" t="s">
        <v>173</v>
      </c>
      <c r="H95" s="79"/>
    </row>
    <row r="96" spans="1:8" x14ac:dyDescent="0.25">
      <c r="A96" s="74"/>
      <c r="B96" s="73"/>
      <c r="C96" s="78"/>
      <c r="D96" s="78"/>
      <c r="E96" s="78"/>
      <c r="F96" s="78"/>
      <c r="G96" s="77" t="s">
        <v>172</v>
      </c>
      <c r="H96" s="76">
        <v>3</v>
      </c>
    </row>
    <row r="97" spans="1:8" x14ac:dyDescent="0.25">
      <c r="A97" s="74"/>
      <c r="B97" s="73"/>
      <c r="C97" s="78"/>
      <c r="D97" s="78"/>
      <c r="E97" s="78"/>
      <c r="F97" s="78"/>
      <c r="G97" s="77" t="s">
        <v>171</v>
      </c>
      <c r="H97" s="76">
        <v>3</v>
      </c>
    </row>
    <row r="98" spans="1:8" x14ac:dyDescent="0.25">
      <c r="A98" s="74"/>
      <c r="B98" s="73"/>
      <c r="C98" s="78"/>
      <c r="D98" s="78"/>
      <c r="E98" s="78"/>
      <c r="F98" s="78"/>
      <c r="G98" s="77" t="s">
        <v>170</v>
      </c>
      <c r="H98" s="76">
        <v>3</v>
      </c>
    </row>
    <row r="99" spans="1:8" x14ac:dyDescent="0.25">
      <c r="A99" s="74"/>
      <c r="B99" s="73"/>
      <c r="C99" s="78"/>
      <c r="D99" s="78"/>
      <c r="E99" s="78"/>
      <c r="F99" s="78"/>
      <c r="G99" s="77" t="s">
        <v>169</v>
      </c>
      <c r="H99" s="76">
        <v>3</v>
      </c>
    </row>
    <row r="100" spans="1:8" ht="32.25" thickBot="1" x14ac:dyDescent="0.3">
      <c r="A100" s="74"/>
      <c r="B100" s="73"/>
      <c r="C100" s="78"/>
      <c r="D100" s="78"/>
      <c r="E100" s="78"/>
      <c r="F100" s="78"/>
      <c r="G100" s="77" t="s">
        <v>168</v>
      </c>
      <c r="H100" s="76">
        <v>5</v>
      </c>
    </row>
    <row r="101" spans="1:8" x14ac:dyDescent="0.25">
      <c r="A101" s="74"/>
      <c r="B101" s="73"/>
      <c r="C101" s="78"/>
      <c r="D101" s="78"/>
      <c r="E101" s="78"/>
      <c r="F101" s="78"/>
      <c r="G101" s="80" t="s">
        <v>167</v>
      </c>
      <c r="H101" s="79"/>
    </row>
    <row r="102" spans="1:8" x14ac:dyDescent="0.25">
      <c r="A102" s="74"/>
      <c r="B102" s="73"/>
      <c r="C102" s="78"/>
      <c r="D102" s="78"/>
      <c r="E102" s="78"/>
      <c r="F102" s="78"/>
      <c r="G102" s="77" t="s">
        <v>164</v>
      </c>
      <c r="H102" s="76">
        <v>4</v>
      </c>
    </row>
    <row r="103" spans="1:8" ht="16.5" thickBot="1" x14ac:dyDescent="0.3">
      <c r="A103" s="74"/>
      <c r="B103" s="73"/>
      <c r="C103" s="78"/>
      <c r="D103" s="78"/>
      <c r="E103" s="78"/>
      <c r="F103" s="78"/>
      <c r="G103" s="77" t="s">
        <v>163</v>
      </c>
      <c r="H103" s="76">
        <v>3</v>
      </c>
    </row>
    <row r="104" spans="1:8" x14ac:dyDescent="0.25">
      <c r="A104" s="74"/>
      <c r="B104" s="73"/>
      <c r="C104" s="78"/>
      <c r="D104" s="78"/>
      <c r="E104" s="78"/>
      <c r="F104" s="78"/>
      <c r="G104" s="80" t="s">
        <v>160</v>
      </c>
      <c r="H104" s="79"/>
    </row>
    <row r="105" spans="1:8" ht="31.5" x14ac:dyDescent="0.25">
      <c r="A105" s="74"/>
      <c r="B105" s="73"/>
      <c r="C105" s="78"/>
      <c r="D105" s="78"/>
      <c r="E105" s="78"/>
      <c r="F105" s="78"/>
      <c r="G105" s="77" t="s">
        <v>159</v>
      </c>
      <c r="H105" s="76">
        <v>5</v>
      </c>
    </row>
    <row r="106" spans="1:8" ht="31.5" x14ac:dyDescent="0.25">
      <c r="A106" s="74"/>
      <c r="B106" s="73"/>
      <c r="C106" s="78"/>
      <c r="D106" s="78"/>
      <c r="E106" s="78"/>
      <c r="F106" s="78"/>
      <c r="G106" s="77" t="s">
        <v>158</v>
      </c>
      <c r="H106" s="76">
        <v>3</v>
      </c>
    </row>
    <row r="107" spans="1:8" ht="16.5" thickBot="1" x14ac:dyDescent="0.3">
      <c r="A107" s="74"/>
      <c r="B107" s="73"/>
      <c r="C107" s="78"/>
      <c r="D107" s="78"/>
      <c r="E107" s="78"/>
      <c r="F107" s="78"/>
      <c r="G107" s="77" t="s">
        <v>157</v>
      </c>
      <c r="H107" s="76">
        <v>3</v>
      </c>
    </row>
    <row r="108" spans="1:8" x14ac:dyDescent="0.25">
      <c r="A108" s="74"/>
      <c r="B108" s="73"/>
      <c r="C108" s="78"/>
      <c r="D108" s="78"/>
      <c r="E108" s="78"/>
      <c r="F108" s="78"/>
      <c r="G108" s="80" t="s">
        <v>137</v>
      </c>
      <c r="H108" s="79"/>
    </row>
    <row r="109" spans="1:8" ht="31.5" x14ac:dyDescent="0.25">
      <c r="A109" s="74"/>
      <c r="B109" s="73"/>
      <c r="C109" s="78"/>
      <c r="D109" s="78"/>
      <c r="E109" s="78"/>
      <c r="F109" s="78"/>
      <c r="G109" s="77" t="s">
        <v>136</v>
      </c>
      <c r="H109" s="76">
        <v>2</v>
      </c>
    </row>
    <row r="110" spans="1:8" x14ac:dyDescent="0.25">
      <c r="A110" s="74"/>
      <c r="B110" s="73"/>
      <c r="C110" s="78"/>
      <c r="D110" s="78"/>
      <c r="E110" s="78"/>
      <c r="F110" s="78"/>
      <c r="G110" s="77" t="s">
        <v>134</v>
      </c>
      <c r="H110" s="76">
        <v>1</v>
      </c>
    </row>
    <row r="111" spans="1:8" ht="16.5" thickBot="1" x14ac:dyDescent="0.3">
      <c r="A111" s="74"/>
      <c r="B111" s="73"/>
      <c r="C111" s="72"/>
      <c r="D111" s="72"/>
      <c r="E111" s="72"/>
      <c r="F111" s="72"/>
      <c r="G111" s="71" t="s">
        <v>17</v>
      </c>
      <c r="H111" s="70">
        <f>SUM(H71:H110)</f>
        <v>114</v>
      </c>
    </row>
    <row r="112" spans="1:8" ht="111" customHeight="1" thickBot="1" x14ac:dyDescent="0.3">
      <c r="A112" s="69"/>
      <c r="B112" s="68"/>
      <c r="C112" s="67" t="s">
        <v>256</v>
      </c>
      <c r="D112" s="67"/>
      <c r="E112" s="67"/>
      <c r="F112" s="66"/>
      <c r="G112" s="65"/>
      <c r="H112" s="64"/>
    </row>
    <row r="113" spans="1:8" x14ac:dyDescent="0.25">
      <c r="A113" s="83">
        <v>4</v>
      </c>
      <c r="B113" s="82" t="s">
        <v>214</v>
      </c>
      <c r="C113" s="81" t="s">
        <v>255</v>
      </c>
      <c r="D113" s="81" t="s">
        <v>254</v>
      </c>
      <c r="E113" s="81" t="s">
        <v>253</v>
      </c>
      <c r="F113" s="81" t="s">
        <v>252</v>
      </c>
      <c r="G113" s="80" t="s">
        <v>150</v>
      </c>
      <c r="H113" s="79"/>
    </row>
    <row r="114" spans="1:8" ht="31.5" x14ac:dyDescent="0.25">
      <c r="A114" s="74"/>
      <c r="B114" s="73"/>
      <c r="C114" s="78"/>
      <c r="D114" s="78"/>
      <c r="E114" s="78"/>
      <c r="F114" s="78"/>
      <c r="G114" s="77" t="s">
        <v>251</v>
      </c>
      <c r="H114" s="76">
        <v>5</v>
      </c>
    </row>
    <row r="115" spans="1:8" ht="31.5" x14ac:dyDescent="0.25">
      <c r="A115" s="74"/>
      <c r="B115" s="73"/>
      <c r="C115" s="78"/>
      <c r="D115" s="78"/>
      <c r="E115" s="78"/>
      <c r="F115" s="78"/>
      <c r="G115" s="77" t="s">
        <v>209</v>
      </c>
      <c r="H115" s="76">
        <v>6</v>
      </c>
    </row>
    <row r="116" spans="1:8" ht="47.25" x14ac:dyDescent="0.25">
      <c r="A116" s="74"/>
      <c r="B116" s="73"/>
      <c r="C116" s="78"/>
      <c r="D116" s="78"/>
      <c r="E116" s="78"/>
      <c r="F116" s="78"/>
      <c r="G116" s="77" t="s">
        <v>208</v>
      </c>
      <c r="H116" s="76">
        <v>2</v>
      </c>
    </row>
    <row r="117" spans="1:8" x14ac:dyDescent="0.25">
      <c r="A117" s="74"/>
      <c r="B117" s="73"/>
      <c r="C117" s="78"/>
      <c r="D117" s="78"/>
      <c r="E117" s="78"/>
      <c r="F117" s="78"/>
      <c r="G117" s="77" t="s">
        <v>250</v>
      </c>
      <c r="H117" s="76">
        <v>5</v>
      </c>
    </row>
    <row r="118" spans="1:8" ht="78.75" x14ac:dyDescent="0.25">
      <c r="A118" s="74"/>
      <c r="B118" s="73"/>
      <c r="C118" s="78"/>
      <c r="D118" s="78"/>
      <c r="E118" s="78"/>
      <c r="F118" s="78"/>
      <c r="G118" s="77" t="s">
        <v>207</v>
      </c>
      <c r="H118" s="76">
        <v>6</v>
      </c>
    </row>
    <row r="119" spans="1:8" ht="31.5" x14ac:dyDescent="0.25">
      <c r="A119" s="74"/>
      <c r="B119" s="73"/>
      <c r="C119" s="78"/>
      <c r="D119" s="78"/>
      <c r="E119" s="78"/>
      <c r="F119" s="78"/>
      <c r="G119" s="77" t="s">
        <v>224</v>
      </c>
      <c r="H119" s="76">
        <v>5</v>
      </c>
    </row>
    <row r="120" spans="1:8" ht="63.75" thickBot="1" x14ac:dyDescent="0.3">
      <c r="A120" s="74"/>
      <c r="B120" s="73"/>
      <c r="C120" s="78"/>
      <c r="D120" s="78"/>
      <c r="E120" s="78"/>
      <c r="F120" s="78"/>
      <c r="G120" s="77" t="s">
        <v>149</v>
      </c>
      <c r="H120" s="76">
        <v>2</v>
      </c>
    </row>
    <row r="121" spans="1:8" x14ac:dyDescent="0.25">
      <c r="A121" s="74"/>
      <c r="B121" s="73"/>
      <c r="C121" s="78"/>
      <c r="D121" s="78"/>
      <c r="E121" s="78"/>
      <c r="F121" s="78"/>
      <c r="G121" s="80" t="s">
        <v>148</v>
      </c>
      <c r="H121" s="79"/>
    </row>
    <row r="122" spans="1:8" ht="47.25" x14ac:dyDescent="0.25">
      <c r="A122" s="74"/>
      <c r="B122" s="73"/>
      <c r="C122" s="78"/>
      <c r="D122" s="78"/>
      <c r="E122" s="78"/>
      <c r="F122" s="78"/>
      <c r="G122" s="77" t="s">
        <v>147</v>
      </c>
      <c r="H122" s="76">
        <v>2</v>
      </c>
    </row>
    <row r="123" spans="1:8" ht="31.5" x14ac:dyDescent="0.25">
      <c r="A123" s="74"/>
      <c r="B123" s="73"/>
      <c r="C123" s="78"/>
      <c r="D123" s="78"/>
      <c r="E123" s="78"/>
      <c r="F123" s="78"/>
      <c r="G123" s="77" t="s">
        <v>146</v>
      </c>
      <c r="H123" s="76">
        <v>2</v>
      </c>
    </row>
    <row r="124" spans="1:8" ht="32.25" thickBot="1" x14ac:dyDescent="0.3">
      <c r="A124" s="74"/>
      <c r="B124" s="73"/>
      <c r="C124" s="78"/>
      <c r="D124" s="78"/>
      <c r="E124" s="78"/>
      <c r="F124" s="78"/>
      <c r="G124" s="77" t="s">
        <v>249</v>
      </c>
      <c r="H124" s="76">
        <v>1</v>
      </c>
    </row>
    <row r="125" spans="1:8" x14ac:dyDescent="0.25">
      <c r="A125" s="74"/>
      <c r="B125" s="73"/>
      <c r="C125" s="78"/>
      <c r="D125" s="78"/>
      <c r="E125" s="78"/>
      <c r="F125" s="78"/>
      <c r="G125" s="80" t="s">
        <v>145</v>
      </c>
      <c r="H125" s="79"/>
    </row>
    <row r="126" spans="1:8" ht="32.25" thickBot="1" x14ac:dyDescent="0.3">
      <c r="A126" s="74"/>
      <c r="B126" s="73"/>
      <c r="C126" s="78"/>
      <c r="D126" s="78"/>
      <c r="E126" s="78"/>
      <c r="F126" s="78"/>
      <c r="G126" s="77" t="s">
        <v>140</v>
      </c>
      <c r="H126" s="76">
        <v>1</v>
      </c>
    </row>
    <row r="127" spans="1:8" x14ac:dyDescent="0.25">
      <c r="A127" s="74"/>
      <c r="B127" s="73"/>
      <c r="C127" s="78"/>
      <c r="D127" s="78"/>
      <c r="E127" s="78"/>
      <c r="F127" s="78"/>
      <c r="G127" s="80" t="s">
        <v>167</v>
      </c>
      <c r="H127" s="79"/>
    </row>
    <row r="128" spans="1:8" ht="48" thickBot="1" x14ac:dyDescent="0.3">
      <c r="A128" s="74"/>
      <c r="B128" s="73"/>
      <c r="C128" s="78"/>
      <c r="D128" s="78"/>
      <c r="E128" s="78"/>
      <c r="F128" s="78"/>
      <c r="G128" s="77" t="s">
        <v>165</v>
      </c>
      <c r="H128" s="76">
        <v>3</v>
      </c>
    </row>
    <row r="129" spans="1:8" x14ac:dyDescent="0.25">
      <c r="A129" s="74"/>
      <c r="B129" s="73"/>
      <c r="C129" s="78"/>
      <c r="D129" s="78"/>
      <c r="E129" s="78"/>
      <c r="F129" s="78"/>
      <c r="G129" s="80" t="s">
        <v>160</v>
      </c>
      <c r="H129" s="79"/>
    </row>
    <row r="130" spans="1:8" ht="32.25" thickBot="1" x14ac:dyDescent="0.3">
      <c r="A130" s="74"/>
      <c r="B130" s="73"/>
      <c r="C130" s="78"/>
      <c r="D130" s="78"/>
      <c r="E130" s="78"/>
      <c r="F130" s="78"/>
      <c r="G130" s="77" t="s">
        <v>159</v>
      </c>
      <c r="H130" s="76">
        <v>5</v>
      </c>
    </row>
    <row r="131" spans="1:8" x14ac:dyDescent="0.25">
      <c r="A131" s="74"/>
      <c r="B131" s="73"/>
      <c r="C131" s="78"/>
      <c r="D131" s="78"/>
      <c r="E131" s="78"/>
      <c r="F131" s="78"/>
      <c r="G131" s="80" t="s">
        <v>137</v>
      </c>
      <c r="H131" s="79"/>
    </row>
    <row r="132" spans="1:8" x14ac:dyDescent="0.25">
      <c r="A132" s="74"/>
      <c r="B132" s="73"/>
      <c r="C132" s="78"/>
      <c r="D132" s="78"/>
      <c r="E132" s="78"/>
      <c r="F132" s="78"/>
      <c r="G132" s="77" t="s">
        <v>134</v>
      </c>
      <c r="H132" s="76">
        <v>1</v>
      </c>
    </row>
    <row r="133" spans="1:8" ht="16.5" thickBot="1" x14ac:dyDescent="0.3">
      <c r="A133" s="74"/>
      <c r="B133" s="73"/>
      <c r="C133" s="72"/>
      <c r="D133" s="72"/>
      <c r="E133" s="72"/>
      <c r="F133" s="72"/>
      <c r="G133" s="71" t="s">
        <v>17</v>
      </c>
      <c r="H133" s="70">
        <f>SUM(H114:H132)</f>
        <v>46</v>
      </c>
    </row>
    <row r="134" spans="1:8" ht="126.75" customHeight="1" thickBot="1" x14ac:dyDescent="0.3">
      <c r="A134" s="69"/>
      <c r="B134" s="68"/>
      <c r="C134" s="67" t="s">
        <v>248</v>
      </c>
      <c r="D134" s="67"/>
      <c r="E134" s="67"/>
      <c r="F134" s="66"/>
      <c r="G134" s="65"/>
      <c r="H134" s="64"/>
    </row>
    <row r="135" spans="1:8" x14ac:dyDescent="0.25">
      <c r="A135" s="83">
        <v>5</v>
      </c>
      <c r="B135" s="82" t="s">
        <v>229</v>
      </c>
      <c r="C135" s="81" t="s">
        <v>247</v>
      </c>
      <c r="D135" s="81" t="s">
        <v>246</v>
      </c>
      <c r="E135" s="81" t="s">
        <v>245</v>
      </c>
      <c r="F135" s="81" t="s">
        <v>244</v>
      </c>
      <c r="G135" s="80" t="s">
        <v>200</v>
      </c>
      <c r="H135" s="79"/>
    </row>
    <row r="136" spans="1:8" ht="31.5" x14ac:dyDescent="0.25">
      <c r="A136" s="74"/>
      <c r="B136" s="73"/>
      <c r="C136" s="78"/>
      <c r="D136" s="78"/>
      <c r="E136" s="78"/>
      <c r="F136" s="78"/>
      <c r="G136" s="77" t="s">
        <v>199</v>
      </c>
      <c r="H136" s="76">
        <v>1</v>
      </c>
    </row>
    <row r="137" spans="1:8" ht="31.5" x14ac:dyDescent="0.25">
      <c r="A137" s="74"/>
      <c r="B137" s="73"/>
      <c r="C137" s="78"/>
      <c r="D137" s="78"/>
      <c r="E137" s="78"/>
      <c r="F137" s="78"/>
      <c r="G137" s="77" t="s">
        <v>198</v>
      </c>
      <c r="H137" s="76">
        <v>1</v>
      </c>
    </row>
    <row r="138" spans="1:8" ht="31.5" x14ac:dyDescent="0.25">
      <c r="A138" s="74"/>
      <c r="B138" s="73"/>
      <c r="C138" s="78"/>
      <c r="D138" s="78"/>
      <c r="E138" s="78"/>
      <c r="F138" s="78"/>
      <c r="G138" s="77" t="s">
        <v>197</v>
      </c>
      <c r="H138" s="76">
        <v>1</v>
      </c>
    </row>
    <row r="139" spans="1:8" x14ac:dyDescent="0.25">
      <c r="A139" s="74"/>
      <c r="B139" s="73"/>
      <c r="C139" s="78"/>
      <c r="D139" s="78"/>
      <c r="E139" s="78"/>
      <c r="F139" s="78"/>
      <c r="G139" s="77" t="s">
        <v>196</v>
      </c>
      <c r="H139" s="76">
        <v>1</v>
      </c>
    </row>
    <row r="140" spans="1:8" ht="31.5" x14ac:dyDescent="0.25">
      <c r="A140" s="74"/>
      <c r="B140" s="73"/>
      <c r="C140" s="78"/>
      <c r="D140" s="78"/>
      <c r="E140" s="78"/>
      <c r="F140" s="78"/>
      <c r="G140" s="77" t="s">
        <v>195</v>
      </c>
      <c r="H140" s="76">
        <v>1</v>
      </c>
    </row>
    <row r="141" spans="1:8" ht="32.25" thickBot="1" x14ac:dyDescent="0.3">
      <c r="A141" s="74"/>
      <c r="B141" s="73"/>
      <c r="C141" s="78"/>
      <c r="D141" s="78"/>
      <c r="E141" s="78"/>
      <c r="F141" s="78"/>
      <c r="G141" s="77" t="s">
        <v>194</v>
      </c>
      <c r="H141" s="76">
        <v>1</v>
      </c>
    </row>
    <row r="142" spans="1:8" x14ac:dyDescent="0.25">
      <c r="A142" s="74"/>
      <c r="B142" s="73"/>
      <c r="C142" s="78"/>
      <c r="D142" s="78"/>
      <c r="E142" s="78"/>
      <c r="F142" s="78"/>
      <c r="G142" s="80" t="s">
        <v>145</v>
      </c>
      <c r="H142" s="79"/>
    </row>
    <row r="143" spans="1:8" x14ac:dyDescent="0.25">
      <c r="A143" s="74"/>
      <c r="B143" s="73"/>
      <c r="C143" s="78"/>
      <c r="D143" s="78"/>
      <c r="E143" s="78"/>
      <c r="F143" s="78"/>
      <c r="G143" s="77" t="s">
        <v>144</v>
      </c>
      <c r="H143" s="76">
        <v>2</v>
      </c>
    </row>
    <row r="144" spans="1:8" x14ac:dyDescent="0.25">
      <c r="A144" s="74"/>
      <c r="B144" s="73"/>
      <c r="C144" s="78"/>
      <c r="D144" s="78"/>
      <c r="E144" s="78"/>
      <c r="F144" s="78"/>
      <c r="G144" s="77" t="s">
        <v>143</v>
      </c>
      <c r="H144" s="76">
        <v>3</v>
      </c>
    </row>
    <row r="145" spans="1:8" ht="31.5" x14ac:dyDescent="0.25">
      <c r="A145" s="74"/>
      <c r="B145" s="73"/>
      <c r="C145" s="78"/>
      <c r="D145" s="78"/>
      <c r="E145" s="78"/>
      <c r="F145" s="78"/>
      <c r="G145" s="77" t="s">
        <v>142</v>
      </c>
      <c r="H145" s="76">
        <v>2</v>
      </c>
    </row>
    <row r="146" spans="1:8" ht="31.5" x14ac:dyDescent="0.25">
      <c r="A146" s="74"/>
      <c r="B146" s="73"/>
      <c r="C146" s="78"/>
      <c r="D146" s="78"/>
      <c r="E146" s="78"/>
      <c r="F146" s="78"/>
      <c r="G146" s="77" t="s">
        <v>141</v>
      </c>
      <c r="H146" s="76">
        <v>2</v>
      </c>
    </row>
    <row r="147" spans="1:8" ht="31.5" x14ac:dyDescent="0.25">
      <c r="A147" s="74"/>
      <c r="B147" s="73"/>
      <c r="C147" s="78"/>
      <c r="D147" s="78"/>
      <c r="E147" s="78"/>
      <c r="F147" s="78"/>
      <c r="G147" s="77" t="s">
        <v>140</v>
      </c>
      <c r="H147" s="76">
        <v>1</v>
      </c>
    </row>
    <row r="148" spans="1:8" ht="31.5" x14ac:dyDescent="0.25">
      <c r="A148" s="74"/>
      <c r="B148" s="73"/>
      <c r="C148" s="78"/>
      <c r="D148" s="78"/>
      <c r="E148" s="78"/>
      <c r="F148" s="78"/>
      <c r="G148" s="77" t="s">
        <v>139</v>
      </c>
      <c r="H148" s="76">
        <v>1</v>
      </c>
    </row>
    <row r="149" spans="1:8" ht="33" customHeight="1" thickBot="1" x14ac:dyDescent="0.3">
      <c r="A149" s="74"/>
      <c r="B149" s="73"/>
      <c r="C149" s="78"/>
      <c r="D149" s="78"/>
      <c r="E149" s="78"/>
      <c r="F149" s="78"/>
      <c r="G149" s="77" t="s">
        <v>138</v>
      </c>
      <c r="H149" s="76">
        <v>2</v>
      </c>
    </row>
    <row r="150" spans="1:8" x14ac:dyDescent="0.25">
      <c r="A150" s="74"/>
      <c r="B150" s="73"/>
      <c r="C150" s="78"/>
      <c r="D150" s="78"/>
      <c r="E150" s="78"/>
      <c r="F150" s="78"/>
      <c r="G150" s="80" t="s">
        <v>162</v>
      </c>
      <c r="H150" s="79"/>
    </row>
    <row r="151" spans="1:8" x14ac:dyDescent="0.25">
      <c r="A151" s="74"/>
      <c r="B151" s="73"/>
      <c r="C151" s="78"/>
      <c r="D151" s="78"/>
      <c r="E151" s="78"/>
      <c r="F151" s="78"/>
      <c r="G151" s="77" t="s">
        <v>237</v>
      </c>
      <c r="H151" s="76">
        <v>8</v>
      </c>
    </row>
    <row r="152" spans="1:8" x14ac:dyDescent="0.25">
      <c r="A152" s="74"/>
      <c r="B152" s="73"/>
      <c r="C152" s="78"/>
      <c r="D152" s="78"/>
      <c r="E152" s="78"/>
      <c r="F152" s="78"/>
      <c r="G152" s="77" t="s">
        <v>236</v>
      </c>
      <c r="H152" s="76">
        <v>8</v>
      </c>
    </row>
    <row r="153" spans="1:8" ht="31.5" x14ac:dyDescent="0.25">
      <c r="A153" s="74"/>
      <c r="B153" s="73"/>
      <c r="C153" s="78"/>
      <c r="D153" s="78"/>
      <c r="E153" s="78"/>
      <c r="F153" s="78"/>
      <c r="G153" s="77" t="s">
        <v>235</v>
      </c>
      <c r="H153" s="76">
        <v>8</v>
      </c>
    </row>
    <row r="154" spans="1:8" ht="31.5" x14ac:dyDescent="0.25">
      <c r="A154" s="74"/>
      <c r="B154" s="73"/>
      <c r="C154" s="78"/>
      <c r="D154" s="78"/>
      <c r="E154" s="78"/>
      <c r="F154" s="78"/>
      <c r="G154" s="77" t="s">
        <v>234</v>
      </c>
      <c r="H154" s="76">
        <v>6</v>
      </c>
    </row>
    <row r="155" spans="1:8" ht="31.5" x14ac:dyDescent="0.25">
      <c r="A155" s="74"/>
      <c r="B155" s="73"/>
      <c r="C155" s="78"/>
      <c r="D155" s="78"/>
      <c r="E155" s="78"/>
      <c r="F155" s="78"/>
      <c r="G155" s="77" t="s">
        <v>233</v>
      </c>
      <c r="H155" s="76">
        <v>6</v>
      </c>
    </row>
    <row r="156" spans="1:8" ht="47.25" x14ac:dyDescent="0.25">
      <c r="A156" s="74"/>
      <c r="B156" s="73"/>
      <c r="C156" s="78"/>
      <c r="D156" s="78"/>
      <c r="E156" s="78"/>
      <c r="F156" s="78"/>
      <c r="G156" s="77" t="s">
        <v>232</v>
      </c>
      <c r="H156" s="76">
        <v>6</v>
      </c>
    </row>
    <row r="157" spans="1:8" x14ac:dyDescent="0.25">
      <c r="A157" s="74"/>
      <c r="B157" s="73"/>
      <c r="C157" s="78"/>
      <c r="D157" s="78"/>
      <c r="E157" s="78"/>
      <c r="F157" s="78"/>
      <c r="G157" s="77" t="s">
        <v>243</v>
      </c>
      <c r="H157" s="76">
        <v>3</v>
      </c>
    </row>
    <row r="158" spans="1:8" ht="16.5" thickBot="1" x14ac:dyDescent="0.3">
      <c r="A158" s="74"/>
      <c r="B158" s="73"/>
      <c r="C158" s="78"/>
      <c r="D158" s="78"/>
      <c r="E158" s="78"/>
      <c r="F158" s="78"/>
      <c r="G158" s="77" t="s">
        <v>231</v>
      </c>
      <c r="H158" s="76">
        <v>6</v>
      </c>
    </row>
    <row r="159" spans="1:8" x14ac:dyDescent="0.25">
      <c r="A159" s="74"/>
      <c r="B159" s="73"/>
      <c r="C159" s="78"/>
      <c r="D159" s="78"/>
      <c r="E159" s="78"/>
      <c r="F159" s="78"/>
      <c r="G159" s="80" t="s">
        <v>193</v>
      </c>
      <c r="H159" s="79"/>
    </row>
    <row r="160" spans="1:8" x14ac:dyDescent="0.25">
      <c r="A160" s="74"/>
      <c r="B160" s="73"/>
      <c r="C160" s="78"/>
      <c r="D160" s="78"/>
      <c r="E160" s="78"/>
      <c r="F160" s="78"/>
      <c r="G160" s="77" t="s">
        <v>191</v>
      </c>
      <c r="H160" s="76">
        <v>2</v>
      </c>
    </row>
    <row r="161" spans="1:8" ht="47.25" x14ac:dyDescent="0.25">
      <c r="A161" s="74"/>
      <c r="B161" s="73"/>
      <c r="C161" s="78"/>
      <c r="D161" s="78"/>
      <c r="E161" s="78"/>
      <c r="F161" s="78"/>
      <c r="G161" s="77" t="s">
        <v>223</v>
      </c>
      <c r="H161" s="76">
        <v>3</v>
      </c>
    </row>
    <row r="162" spans="1:8" ht="47.25" x14ac:dyDescent="0.25">
      <c r="A162" s="74"/>
      <c r="B162" s="73"/>
      <c r="C162" s="78"/>
      <c r="D162" s="78"/>
      <c r="E162" s="78"/>
      <c r="F162" s="78"/>
      <c r="G162" s="77" t="s">
        <v>222</v>
      </c>
      <c r="H162" s="76">
        <v>3</v>
      </c>
    </row>
    <row r="163" spans="1:8" ht="32.25" thickBot="1" x14ac:dyDescent="0.3">
      <c r="A163" s="74"/>
      <c r="B163" s="73"/>
      <c r="C163" s="78"/>
      <c r="D163" s="78"/>
      <c r="E163" s="78"/>
      <c r="F163" s="78"/>
      <c r="G163" s="77" t="s">
        <v>221</v>
      </c>
      <c r="H163" s="76">
        <v>3</v>
      </c>
    </row>
    <row r="164" spans="1:8" x14ac:dyDescent="0.25">
      <c r="A164" s="74"/>
      <c r="B164" s="73"/>
      <c r="C164" s="78"/>
      <c r="D164" s="78"/>
      <c r="E164" s="78"/>
      <c r="F164" s="78"/>
      <c r="G164" s="80" t="s">
        <v>189</v>
      </c>
      <c r="H164" s="79"/>
    </row>
    <row r="165" spans="1:8" x14ac:dyDescent="0.25">
      <c r="A165" s="74"/>
      <c r="B165" s="73"/>
      <c r="C165" s="78"/>
      <c r="D165" s="78"/>
      <c r="E165" s="78"/>
      <c r="F165" s="78"/>
      <c r="G165" s="77" t="s">
        <v>188</v>
      </c>
      <c r="H165" s="76">
        <v>3</v>
      </c>
    </row>
    <row r="166" spans="1:8" x14ac:dyDescent="0.25">
      <c r="A166" s="74"/>
      <c r="B166" s="73"/>
      <c r="C166" s="78"/>
      <c r="D166" s="78"/>
      <c r="E166" s="78"/>
      <c r="F166" s="78"/>
      <c r="G166" s="77" t="s">
        <v>187</v>
      </c>
      <c r="H166" s="76">
        <v>4</v>
      </c>
    </row>
    <row r="167" spans="1:8" ht="31.5" x14ac:dyDescent="0.25">
      <c r="A167" s="74"/>
      <c r="B167" s="73"/>
      <c r="C167" s="78"/>
      <c r="D167" s="78"/>
      <c r="E167" s="78"/>
      <c r="F167" s="78"/>
      <c r="G167" s="77" t="s">
        <v>186</v>
      </c>
      <c r="H167" s="76">
        <v>3</v>
      </c>
    </row>
    <row r="168" spans="1:8" ht="31.5" x14ac:dyDescent="0.25">
      <c r="A168" s="74"/>
      <c r="B168" s="73"/>
      <c r="C168" s="78"/>
      <c r="D168" s="78"/>
      <c r="E168" s="78"/>
      <c r="F168" s="78"/>
      <c r="G168" s="77" t="s">
        <v>185</v>
      </c>
      <c r="H168" s="76">
        <v>6</v>
      </c>
    </row>
    <row r="169" spans="1:8" x14ac:dyDescent="0.25">
      <c r="A169" s="74"/>
      <c r="B169" s="73"/>
      <c r="C169" s="78"/>
      <c r="D169" s="78"/>
      <c r="E169" s="78"/>
      <c r="F169" s="78"/>
      <c r="G169" s="77" t="s">
        <v>184</v>
      </c>
      <c r="H169" s="76">
        <v>3</v>
      </c>
    </row>
    <row r="170" spans="1:8" ht="16.5" thickBot="1" x14ac:dyDescent="0.3">
      <c r="A170" s="74"/>
      <c r="B170" s="73"/>
      <c r="C170" s="78"/>
      <c r="D170" s="78"/>
      <c r="E170" s="78"/>
      <c r="F170" s="78"/>
      <c r="G170" s="77" t="s">
        <v>183</v>
      </c>
      <c r="H170" s="76">
        <v>3</v>
      </c>
    </row>
    <row r="171" spans="1:8" x14ac:dyDescent="0.25">
      <c r="A171" s="74"/>
      <c r="B171" s="73"/>
      <c r="C171" s="78"/>
      <c r="D171" s="78"/>
      <c r="E171" s="78"/>
      <c r="F171" s="78"/>
      <c r="G171" s="80" t="s">
        <v>182</v>
      </c>
      <c r="H171" s="79"/>
    </row>
    <row r="172" spans="1:8" x14ac:dyDescent="0.25">
      <c r="A172" s="74"/>
      <c r="B172" s="73"/>
      <c r="C172" s="78"/>
      <c r="D172" s="78"/>
      <c r="E172" s="78"/>
      <c r="F172" s="78"/>
      <c r="G172" s="77" t="s">
        <v>181</v>
      </c>
      <c r="H172" s="76">
        <v>6</v>
      </c>
    </row>
    <row r="173" spans="1:8" ht="31.5" x14ac:dyDescent="0.25">
      <c r="A173" s="74"/>
      <c r="B173" s="73"/>
      <c r="C173" s="78"/>
      <c r="D173" s="78"/>
      <c r="E173" s="78"/>
      <c r="F173" s="78"/>
      <c r="G173" s="77" t="s">
        <v>180</v>
      </c>
      <c r="H173" s="76">
        <v>6</v>
      </c>
    </row>
    <row r="174" spans="1:8" ht="31.5" x14ac:dyDescent="0.25">
      <c r="A174" s="74"/>
      <c r="B174" s="73"/>
      <c r="C174" s="78"/>
      <c r="D174" s="78"/>
      <c r="E174" s="78"/>
      <c r="F174" s="78"/>
      <c r="G174" s="77" t="s">
        <v>179</v>
      </c>
      <c r="H174" s="76">
        <v>6</v>
      </c>
    </row>
    <row r="175" spans="1:8" ht="31.5" x14ac:dyDescent="0.25">
      <c r="A175" s="74"/>
      <c r="B175" s="73"/>
      <c r="C175" s="78"/>
      <c r="D175" s="78"/>
      <c r="E175" s="78"/>
      <c r="F175" s="78"/>
      <c r="G175" s="77" t="s">
        <v>178</v>
      </c>
      <c r="H175" s="76">
        <v>6</v>
      </c>
    </row>
    <row r="176" spans="1:8" x14ac:dyDescent="0.25">
      <c r="A176" s="74"/>
      <c r="B176" s="73"/>
      <c r="C176" s="78"/>
      <c r="D176" s="78"/>
      <c r="E176" s="78"/>
      <c r="F176" s="78"/>
      <c r="G176" s="77" t="s">
        <v>177</v>
      </c>
      <c r="H176" s="76">
        <v>12</v>
      </c>
    </row>
    <row r="177" spans="1:8" ht="47.25" x14ac:dyDescent="0.25">
      <c r="A177" s="74"/>
      <c r="B177" s="73"/>
      <c r="C177" s="78"/>
      <c r="D177" s="78"/>
      <c r="E177" s="78"/>
      <c r="F177" s="78"/>
      <c r="G177" s="77" t="s">
        <v>176</v>
      </c>
      <c r="H177" s="76">
        <v>3</v>
      </c>
    </row>
    <row r="178" spans="1:8" ht="31.5" x14ac:dyDescent="0.25">
      <c r="A178" s="74"/>
      <c r="B178" s="73"/>
      <c r="C178" s="78"/>
      <c r="D178" s="78"/>
      <c r="E178" s="78"/>
      <c r="F178" s="78"/>
      <c r="G178" s="77" t="s">
        <v>175</v>
      </c>
      <c r="H178" s="76">
        <v>3</v>
      </c>
    </row>
    <row r="179" spans="1:8" ht="16.5" thickBot="1" x14ac:dyDescent="0.3">
      <c r="A179" s="74"/>
      <c r="B179" s="73"/>
      <c r="C179" s="78"/>
      <c r="D179" s="78"/>
      <c r="E179" s="78"/>
      <c r="F179" s="78"/>
      <c r="G179" s="77" t="s">
        <v>174</v>
      </c>
      <c r="H179" s="76">
        <v>4</v>
      </c>
    </row>
    <row r="180" spans="1:8" x14ac:dyDescent="0.25">
      <c r="A180" s="74"/>
      <c r="B180" s="73"/>
      <c r="C180" s="78"/>
      <c r="D180" s="78"/>
      <c r="E180" s="78"/>
      <c r="F180" s="78"/>
      <c r="G180" s="80" t="s">
        <v>173</v>
      </c>
      <c r="H180" s="79"/>
    </row>
    <row r="181" spans="1:8" x14ac:dyDescent="0.25">
      <c r="A181" s="74"/>
      <c r="B181" s="73"/>
      <c r="C181" s="78"/>
      <c r="D181" s="78"/>
      <c r="E181" s="78"/>
      <c r="F181" s="78"/>
      <c r="G181" s="77" t="s">
        <v>172</v>
      </c>
      <c r="H181" s="76">
        <v>3</v>
      </c>
    </row>
    <row r="182" spans="1:8" x14ac:dyDescent="0.25">
      <c r="A182" s="74"/>
      <c r="B182" s="73"/>
      <c r="C182" s="78"/>
      <c r="D182" s="78"/>
      <c r="E182" s="78"/>
      <c r="F182" s="78"/>
      <c r="G182" s="77" t="s">
        <v>171</v>
      </c>
      <c r="H182" s="76">
        <v>3</v>
      </c>
    </row>
    <row r="183" spans="1:8" x14ac:dyDescent="0.25">
      <c r="A183" s="74"/>
      <c r="B183" s="73"/>
      <c r="C183" s="78"/>
      <c r="D183" s="78"/>
      <c r="E183" s="78"/>
      <c r="F183" s="78"/>
      <c r="G183" s="77" t="s">
        <v>170</v>
      </c>
      <c r="H183" s="76">
        <v>3</v>
      </c>
    </row>
    <row r="184" spans="1:8" x14ac:dyDescent="0.25">
      <c r="A184" s="74"/>
      <c r="B184" s="73"/>
      <c r="C184" s="78"/>
      <c r="D184" s="78"/>
      <c r="E184" s="78"/>
      <c r="F184" s="78"/>
      <c r="G184" s="77" t="s">
        <v>169</v>
      </c>
      <c r="H184" s="76">
        <v>4</v>
      </c>
    </row>
    <row r="185" spans="1:8" ht="32.25" thickBot="1" x14ac:dyDescent="0.3">
      <c r="A185" s="74"/>
      <c r="B185" s="73"/>
      <c r="C185" s="78"/>
      <c r="D185" s="78"/>
      <c r="E185" s="78"/>
      <c r="F185" s="78"/>
      <c r="G185" s="77" t="s">
        <v>168</v>
      </c>
      <c r="H185" s="76">
        <v>5</v>
      </c>
    </row>
    <row r="186" spans="1:8" x14ac:dyDescent="0.25">
      <c r="A186" s="74"/>
      <c r="B186" s="73"/>
      <c r="C186" s="78"/>
      <c r="D186" s="78"/>
      <c r="E186" s="78"/>
      <c r="F186" s="78"/>
      <c r="G186" s="80" t="s">
        <v>167</v>
      </c>
      <c r="H186" s="79"/>
    </row>
    <row r="187" spans="1:8" x14ac:dyDescent="0.25">
      <c r="A187" s="74"/>
      <c r="B187" s="73"/>
      <c r="C187" s="78"/>
      <c r="D187" s="78"/>
      <c r="E187" s="78"/>
      <c r="F187" s="78"/>
      <c r="G187" s="77" t="s">
        <v>164</v>
      </c>
      <c r="H187" s="76">
        <v>6</v>
      </c>
    </row>
    <row r="188" spans="1:8" x14ac:dyDescent="0.25">
      <c r="A188" s="74"/>
      <c r="B188" s="73"/>
      <c r="C188" s="78"/>
      <c r="D188" s="78"/>
      <c r="E188" s="78"/>
      <c r="F188" s="78"/>
      <c r="G188" s="77" t="s">
        <v>161</v>
      </c>
      <c r="H188" s="76">
        <v>3</v>
      </c>
    </row>
    <row r="189" spans="1:8" ht="16.5" thickBot="1" x14ac:dyDescent="0.3">
      <c r="A189" s="74"/>
      <c r="B189" s="73"/>
      <c r="C189" s="78"/>
      <c r="D189" s="78"/>
      <c r="E189" s="78"/>
      <c r="F189" s="78"/>
      <c r="G189" s="77" t="s">
        <v>163</v>
      </c>
      <c r="H189" s="76">
        <v>5</v>
      </c>
    </row>
    <row r="190" spans="1:8" x14ac:dyDescent="0.25">
      <c r="A190" s="74"/>
      <c r="B190" s="73"/>
      <c r="C190" s="78"/>
      <c r="D190" s="78"/>
      <c r="E190" s="78"/>
      <c r="F190" s="78"/>
      <c r="G190" s="80" t="s">
        <v>160</v>
      </c>
      <c r="H190" s="79"/>
    </row>
    <row r="191" spans="1:8" ht="31.5" x14ac:dyDescent="0.25">
      <c r="A191" s="74"/>
      <c r="B191" s="73"/>
      <c r="C191" s="78"/>
      <c r="D191" s="78"/>
      <c r="E191" s="78"/>
      <c r="F191" s="78"/>
      <c r="G191" s="77" t="s">
        <v>159</v>
      </c>
      <c r="H191" s="76">
        <v>5</v>
      </c>
    </row>
    <row r="192" spans="1:8" ht="31.5" x14ac:dyDescent="0.25">
      <c r="A192" s="74"/>
      <c r="B192" s="73"/>
      <c r="C192" s="78"/>
      <c r="D192" s="78"/>
      <c r="E192" s="78"/>
      <c r="F192" s="78"/>
      <c r="G192" s="77" t="s">
        <v>158</v>
      </c>
      <c r="H192" s="76">
        <v>4</v>
      </c>
    </row>
    <row r="193" spans="1:8" ht="16.5" thickBot="1" x14ac:dyDescent="0.3">
      <c r="A193" s="74"/>
      <c r="B193" s="73"/>
      <c r="C193" s="78"/>
      <c r="D193" s="78"/>
      <c r="E193" s="78"/>
      <c r="F193" s="78"/>
      <c r="G193" s="77" t="s">
        <v>157</v>
      </c>
      <c r="H193" s="76">
        <v>4</v>
      </c>
    </row>
    <row r="194" spans="1:8" x14ac:dyDescent="0.25">
      <c r="A194" s="74"/>
      <c r="B194" s="73"/>
      <c r="C194" s="78"/>
      <c r="D194" s="78"/>
      <c r="E194" s="78"/>
      <c r="F194" s="78"/>
      <c r="G194" s="80" t="s">
        <v>137</v>
      </c>
      <c r="H194" s="79"/>
    </row>
    <row r="195" spans="1:8" ht="31.5" x14ac:dyDescent="0.25">
      <c r="A195" s="74"/>
      <c r="B195" s="73"/>
      <c r="C195" s="78"/>
      <c r="D195" s="78"/>
      <c r="E195" s="78"/>
      <c r="F195" s="78"/>
      <c r="G195" s="77" t="s">
        <v>135</v>
      </c>
      <c r="H195" s="76">
        <v>4</v>
      </c>
    </row>
    <row r="196" spans="1:8" x14ac:dyDescent="0.25">
      <c r="A196" s="74"/>
      <c r="B196" s="73"/>
      <c r="C196" s="78"/>
      <c r="D196" s="78"/>
      <c r="E196" s="78"/>
      <c r="F196" s="78"/>
      <c r="G196" s="77" t="s">
        <v>134</v>
      </c>
      <c r="H196" s="76">
        <v>1</v>
      </c>
    </row>
    <row r="197" spans="1:8" ht="16.5" thickBot="1" x14ac:dyDescent="0.3">
      <c r="A197" s="74"/>
      <c r="B197" s="73"/>
      <c r="C197" s="72"/>
      <c r="D197" s="72"/>
      <c r="E197" s="72"/>
      <c r="F197" s="72"/>
      <c r="G197" s="71" t="s">
        <v>17</v>
      </c>
      <c r="H197" s="70">
        <f>SUM(H136:H196)</f>
        <v>199</v>
      </c>
    </row>
    <row r="198" spans="1:8" ht="132.75" customHeight="1" thickBot="1" x14ac:dyDescent="0.3">
      <c r="A198" s="69"/>
      <c r="B198" s="68"/>
      <c r="C198" s="67" t="s">
        <v>242</v>
      </c>
      <c r="D198" s="67"/>
      <c r="E198" s="67"/>
      <c r="F198" s="66"/>
      <c r="G198" s="65"/>
      <c r="H198" s="64"/>
    </row>
    <row r="199" spans="1:8" x14ac:dyDescent="0.25">
      <c r="A199" s="83">
        <v>6</v>
      </c>
      <c r="B199" s="82" t="s">
        <v>229</v>
      </c>
      <c r="C199" s="81" t="s">
        <v>241</v>
      </c>
      <c r="D199" s="81" t="s">
        <v>240</v>
      </c>
      <c r="E199" s="81" t="s">
        <v>239</v>
      </c>
      <c r="F199" s="81" t="s">
        <v>238</v>
      </c>
      <c r="G199" s="80" t="s">
        <v>200</v>
      </c>
      <c r="H199" s="79"/>
    </row>
    <row r="200" spans="1:8" ht="31.5" x14ac:dyDescent="0.25">
      <c r="A200" s="74"/>
      <c r="B200" s="73"/>
      <c r="C200" s="78"/>
      <c r="D200" s="78"/>
      <c r="E200" s="78"/>
      <c r="F200" s="78"/>
      <c r="G200" s="77" t="s">
        <v>199</v>
      </c>
      <c r="H200" s="76">
        <v>3</v>
      </c>
    </row>
    <row r="201" spans="1:8" ht="31.5" x14ac:dyDescent="0.25">
      <c r="A201" s="74"/>
      <c r="B201" s="73"/>
      <c r="C201" s="78"/>
      <c r="D201" s="78"/>
      <c r="E201" s="78"/>
      <c r="F201" s="78"/>
      <c r="G201" s="77" t="s">
        <v>198</v>
      </c>
      <c r="H201" s="76">
        <v>3</v>
      </c>
    </row>
    <row r="202" spans="1:8" ht="31.5" x14ac:dyDescent="0.25">
      <c r="A202" s="74"/>
      <c r="B202" s="73"/>
      <c r="C202" s="78"/>
      <c r="D202" s="78"/>
      <c r="E202" s="78"/>
      <c r="F202" s="78"/>
      <c r="G202" s="77" t="s">
        <v>197</v>
      </c>
      <c r="H202" s="76">
        <v>3</v>
      </c>
    </row>
    <row r="203" spans="1:8" x14ac:dyDescent="0.25">
      <c r="A203" s="74"/>
      <c r="B203" s="73"/>
      <c r="C203" s="78"/>
      <c r="D203" s="78"/>
      <c r="E203" s="78"/>
      <c r="F203" s="78"/>
      <c r="G203" s="77" t="s">
        <v>196</v>
      </c>
      <c r="H203" s="76">
        <v>3</v>
      </c>
    </row>
    <row r="204" spans="1:8" ht="31.5" x14ac:dyDescent="0.25">
      <c r="A204" s="74"/>
      <c r="B204" s="73"/>
      <c r="C204" s="78"/>
      <c r="D204" s="78"/>
      <c r="E204" s="78"/>
      <c r="F204" s="78"/>
      <c r="G204" s="77" t="s">
        <v>195</v>
      </c>
      <c r="H204" s="76">
        <v>3</v>
      </c>
    </row>
    <row r="205" spans="1:8" ht="32.25" thickBot="1" x14ac:dyDescent="0.3">
      <c r="A205" s="74"/>
      <c r="B205" s="73"/>
      <c r="C205" s="78"/>
      <c r="D205" s="78"/>
      <c r="E205" s="78"/>
      <c r="F205" s="78"/>
      <c r="G205" s="77" t="s">
        <v>194</v>
      </c>
      <c r="H205" s="76">
        <v>3</v>
      </c>
    </row>
    <row r="206" spans="1:8" x14ac:dyDescent="0.25">
      <c r="A206" s="74"/>
      <c r="B206" s="73"/>
      <c r="C206" s="78"/>
      <c r="D206" s="78"/>
      <c r="E206" s="78"/>
      <c r="F206" s="78"/>
      <c r="G206" s="80" t="s">
        <v>145</v>
      </c>
      <c r="H206" s="79"/>
    </row>
    <row r="207" spans="1:8" x14ac:dyDescent="0.25">
      <c r="A207" s="74"/>
      <c r="B207" s="73"/>
      <c r="C207" s="78"/>
      <c r="D207" s="78"/>
      <c r="E207" s="78"/>
      <c r="F207" s="78"/>
      <c r="G207" s="77" t="s">
        <v>144</v>
      </c>
      <c r="H207" s="76">
        <v>2</v>
      </c>
    </row>
    <row r="208" spans="1:8" x14ac:dyDescent="0.25">
      <c r="A208" s="74"/>
      <c r="B208" s="73"/>
      <c r="C208" s="78"/>
      <c r="D208" s="78"/>
      <c r="E208" s="78"/>
      <c r="F208" s="78"/>
      <c r="G208" s="77" t="s">
        <v>143</v>
      </c>
      <c r="H208" s="76">
        <v>3</v>
      </c>
    </row>
    <row r="209" spans="1:8" ht="31.5" x14ac:dyDescent="0.25">
      <c r="A209" s="74"/>
      <c r="B209" s="73"/>
      <c r="C209" s="78"/>
      <c r="D209" s="78"/>
      <c r="E209" s="78"/>
      <c r="F209" s="78"/>
      <c r="G209" s="77" t="s">
        <v>142</v>
      </c>
      <c r="H209" s="76">
        <v>2</v>
      </c>
    </row>
    <row r="210" spans="1:8" ht="31.5" x14ac:dyDescent="0.25">
      <c r="A210" s="74"/>
      <c r="B210" s="73"/>
      <c r="C210" s="78"/>
      <c r="D210" s="78"/>
      <c r="E210" s="78"/>
      <c r="F210" s="78"/>
      <c r="G210" s="77" t="s">
        <v>141</v>
      </c>
      <c r="H210" s="76">
        <v>2</v>
      </c>
    </row>
    <row r="211" spans="1:8" ht="31.5" x14ac:dyDescent="0.25">
      <c r="A211" s="74"/>
      <c r="B211" s="73"/>
      <c r="C211" s="78"/>
      <c r="D211" s="78"/>
      <c r="E211" s="78"/>
      <c r="F211" s="78"/>
      <c r="G211" s="77" t="s">
        <v>140</v>
      </c>
      <c r="H211" s="76">
        <v>1</v>
      </c>
    </row>
    <row r="212" spans="1:8" ht="31.5" x14ac:dyDescent="0.25">
      <c r="A212" s="74"/>
      <c r="B212" s="73"/>
      <c r="C212" s="78"/>
      <c r="D212" s="78"/>
      <c r="E212" s="78"/>
      <c r="F212" s="78"/>
      <c r="G212" s="77" t="s">
        <v>139</v>
      </c>
      <c r="H212" s="76">
        <v>1</v>
      </c>
    </row>
    <row r="213" spans="1:8" ht="32.25" thickBot="1" x14ac:dyDescent="0.3">
      <c r="A213" s="74"/>
      <c r="B213" s="73"/>
      <c r="C213" s="78"/>
      <c r="D213" s="78"/>
      <c r="E213" s="78"/>
      <c r="F213" s="78"/>
      <c r="G213" s="77" t="s">
        <v>138</v>
      </c>
      <c r="H213" s="76">
        <v>1</v>
      </c>
    </row>
    <row r="214" spans="1:8" x14ac:dyDescent="0.25">
      <c r="A214" s="74"/>
      <c r="B214" s="73"/>
      <c r="C214" s="78"/>
      <c r="D214" s="78"/>
      <c r="E214" s="78"/>
      <c r="F214" s="78"/>
      <c r="G214" s="80" t="s">
        <v>162</v>
      </c>
      <c r="H214" s="79"/>
    </row>
    <row r="215" spans="1:8" x14ac:dyDescent="0.25">
      <c r="A215" s="74"/>
      <c r="B215" s="73"/>
      <c r="C215" s="78"/>
      <c r="D215" s="78"/>
      <c r="E215" s="78"/>
      <c r="F215" s="78"/>
      <c r="G215" s="77" t="s">
        <v>237</v>
      </c>
      <c r="H215" s="76">
        <v>8</v>
      </c>
    </row>
    <row r="216" spans="1:8" x14ac:dyDescent="0.25">
      <c r="A216" s="74"/>
      <c r="B216" s="73"/>
      <c r="C216" s="78"/>
      <c r="D216" s="78"/>
      <c r="E216" s="78"/>
      <c r="F216" s="78"/>
      <c r="G216" s="77" t="s">
        <v>236</v>
      </c>
      <c r="H216" s="76">
        <v>8</v>
      </c>
    </row>
    <row r="217" spans="1:8" ht="31.5" x14ac:dyDescent="0.25">
      <c r="A217" s="74"/>
      <c r="B217" s="73"/>
      <c r="C217" s="78"/>
      <c r="D217" s="78"/>
      <c r="E217" s="78"/>
      <c r="F217" s="78"/>
      <c r="G217" s="77" t="s">
        <v>235</v>
      </c>
      <c r="H217" s="76">
        <v>8</v>
      </c>
    </row>
    <row r="218" spans="1:8" ht="31.5" x14ac:dyDescent="0.25">
      <c r="A218" s="74"/>
      <c r="B218" s="73"/>
      <c r="C218" s="78"/>
      <c r="D218" s="78"/>
      <c r="E218" s="78"/>
      <c r="F218" s="78"/>
      <c r="G218" s="77" t="s">
        <v>234</v>
      </c>
      <c r="H218" s="76">
        <v>6</v>
      </c>
    </row>
    <row r="219" spans="1:8" ht="31.5" x14ac:dyDescent="0.25">
      <c r="A219" s="74"/>
      <c r="B219" s="73"/>
      <c r="C219" s="78"/>
      <c r="D219" s="78"/>
      <c r="E219" s="78"/>
      <c r="F219" s="78"/>
      <c r="G219" s="77" t="s">
        <v>233</v>
      </c>
      <c r="H219" s="76">
        <v>6</v>
      </c>
    </row>
    <row r="220" spans="1:8" ht="47.25" x14ac:dyDescent="0.25">
      <c r="A220" s="74"/>
      <c r="B220" s="73"/>
      <c r="C220" s="78"/>
      <c r="D220" s="78"/>
      <c r="E220" s="78"/>
      <c r="F220" s="78"/>
      <c r="G220" s="77" t="s">
        <v>232</v>
      </c>
      <c r="H220" s="76">
        <v>6</v>
      </c>
    </row>
    <row r="221" spans="1:8" x14ac:dyDescent="0.25">
      <c r="A221" s="74"/>
      <c r="B221" s="73"/>
      <c r="C221" s="78"/>
      <c r="D221" s="78"/>
      <c r="E221" s="78"/>
      <c r="F221" s="78"/>
      <c r="G221" s="77" t="s">
        <v>161</v>
      </c>
      <c r="H221" s="76">
        <v>3</v>
      </c>
    </row>
    <row r="222" spans="1:8" ht="16.5" thickBot="1" x14ac:dyDescent="0.3">
      <c r="A222" s="74"/>
      <c r="B222" s="73"/>
      <c r="C222" s="78"/>
      <c r="D222" s="78"/>
      <c r="E222" s="78"/>
      <c r="F222" s="78"/>
      <c r="G222" s="77" t="s">
        <v>231</v>
      </c>
      <c r="H222" s="76">
        <v>6</v>
      </c>
    </row>
    <row r="223" spans="1:8" x14ac:dyDescent="0.25">
      <c r="A223" s="74"/>
      <c r="B223" s="73"/>
      <c r="C223" s="78"/>
      <c r="D223" s="78"/>
      <c r="E223" s="78"/>
      <c r="F223" s="78"/>
      <c r="G223" s="80" t="s">
        <v>193</v>
      </c>
      <c r="H223" s="79"/>
    </row>
    <row r="224" spans="1:8" ht="47.25" x14ac:dyDescent="0.25">
      <c r="A224" s="74"/>
      <c r="B224" s="73"/>
      <c r="C224" s="78"/>
      <c r="D224" s="78"/>
      <c r="E224" s="78"/>
      <c r="F224" s="78"/>
      <c r="G224" s="77" t="s">
        <v>192</v>
      </c>
      <c r="H224" s="76">
        <v>3</v>
      </c>
    </row>
    <row r="225" spans="1:8" x14ac:dyDescent="0.25">
      <c r="A225" s="74"/>
      <c r="B225" s="73"/>
      <c r="C225" s="78"/>
      <c r="D225" s="78"/>
      <c r="E225" s="78"/>
      <c r="F225" s="78"/>
      <c r="G225" s="77" t="s">
        <v>191</v>
      </c>
      <c r="H225" s="76">
        <v>2</v>
      </c>
    </row>
    <row r="226" spans="1:8" ht="47.25" x14ac:dyDescent="0.25">
      <c r="A226" s="74"/>
      <c r="B226" s="73"/>
      <c r="C226" s="78"/>
      <c r="D226" s="78"/>
      <c r="E226" s="78"/>
      <c r="F226" s="78"/>
      <c r="G226" s="77" t="s">
        <v>190</v>
      </c>
      <c r="H226" s="76">
        <v>3</v>
      </c>
    </row>
    <row r="227" spans="1:8" ht="47.25" x14ac:dyDescent="0.25">
      <c r="A227" s="74"/>
      <c r="B227" s="73"/>
      <c r="C227" s="78"/>
      <c r="D227" s="78"/>
      <c r="E227" s="78"/>
      <c r="F227" s="78"/>
      <c r="G227" s="77" t="s">
        <v>223</v>
      </c>
      <c r="H227" s="76">
        <v>3</v>
      </c>
    </row>
    <row r="228" spans="1:8" ht="47.25" x14ac:dyDescent="0.25">
      <c r="A228" s="74"/>
      <c r="B228" s="73"/>
      <c r="C228" s="78"/>
      <c r="D228" s="78"/>
      <c r="E228" s="78"/>
      <c r="F228" s="78"/>
      <c r="G228" s="77" t="s">
        <v>222</v>
      </c>
      <c r="H228" s="76">
        <v>3</v>
      </c>
    </row>
    <row r="229" spans="1:8" ht="32.25" thickBot="1" x14ac:dyDescent="0.3">
      <c r="A229" s="74"/>
      <c r="B229" s="73"/>
      <c r="C229" s="78"/>
      <c r="D229" s="78"/>
      <c r="E229" s="78"/>
      <c r="F229" s="78"/>
      <c r="G229" s="77" t="s">
        <v>221</v>
      </c>
      <c r="H229" s="76">
        <v>3</v>
      </c>
    </row>
    <row r="230" spans="1:8" x14ac:dyDescent="0.25">
      <c r="A230" s="74"/>
      <c r="B230" s="73"/>
      <c r="C230" s="78"/>
      <c r="D230" s="78"/>
      <c r="E230" s="78"/>
      <c r="F230" s="78"/>
      <c r="G230" s="80" t="s">
        <v>189</v>
      </c>
      <c r="H230" s="79"/>
    </row>
    <row r="231" spans="1:8" x14ac:dyDescent="0.25">
      <c r="A231" s="74"/>
      <c r="B231" s="73"/>
      <c r="C231" s="78"/>
      <c r="D231" s="78"/>
      <c r="E231" s="78"/>
      <c r="F231" s="78"/>
      <c r="G231" s="77" t="s">
        <v>188</v>
      </c>
      <c r="H231" s="76">
        <v>2</v>
      </c>
    </row>
    <row r="232" spans="1:8" x14ac:dyDescent="0.25">
      <c r="A232" s="74"/>
      <c r="B232" s="73"/>
      <c r="C232" s="78"/>
      <c r="D232" s="78"/>
      <c r="E232" s="78"/>
      <c r="F232" s="78"/>
      <c r="G232" s="77" t="s">
        <v>187</v>
      </c>
      <c r="H232" s="76">
        <v>3</v>
      </c>
    </row>
    <row r="233" spans="1:8" ht="31.5" x14ac:dyDescent="0.25">
      <c r="A233" s="74"/>
      <c r="B233" s="73"/>
      <c r="C233" s="78"/>
      <c r="D233" s="78"/>
      <c r="E233" s="78"/>
      <c r="F233" s="78"/>
      <c r="G233" s="77" t="s">
        <v>186</v>
      </c>
      <c r="H233" s="76">
        <v>3</v>
      </c>
    </row>
    <row r="234" spans="1:8" ht="31.5" x14ac:dyDescent="0.25">
      <c r="A234" s="74"/>
      <c r="B234" s="73"/>
      <c r="C234" s="78"/>
      <c r="D234" s="78"/>
      <c r="E234" s="78"/>
      <c r="F234" s="78"/>
      <c r="G234" s="77" t="s">
        <v>185</v>
      </c>
      <c r="H234" s="76">
        <v>6</v>
      </c>
    </row>
    <row r="235" spans="1:8" x14ac:dyDescent="0.25">
      <c r="A235" s="74"/>
      <c r="B235" s="73"/>
      <c r="C235" s="78"/>
      <c r="D235" s="78"/>
      <c r="E235" s="78"/>
      <c r="F235" s="78"/>
      <c r="G235" s="77" t="s">
        <v>184</v>
      </c>
      <c r="H235" s="76">
        <v>2</v>
      </c>
    </row>
    <row r="236" spans="1:8" ht="16.5" thickBot="1" x14ac:dyDescent="0.3">
      <c r="A236" s="74"/>
      <c r="B236" s="73"/>
      <c r="C236" s="78"/>
      <c r="D236" s="78"/>
      <c r="E236" s="78"/>
      <c r="F236" s="78"/>
      <c r="G236" s="77" t="s">
        <v>183</v>
      </c>
      <c r="H236" s="76">
        <v>3</v>
      </c>
    </row>
    <row r="237" spans="1:8" x14ac:dyDescent="0.25">
      <c r="A237" s="74"/>
      <c r="B237" s="73"/>
      <c r="C237" s="78"/>
      <c r="D237" s="78"/>
      <c r="E237" s="78"/>
      <c r="F237" s="78"/>
      <c r="G237" s="80" t="s">
        <v>182</v>
      </c>
      <c r="H237" s="79"/>
    </row>
    <row r="238" spans="1:8" x14ac:dyDescent="0.25">
      <c r="A238" s="74"/>
      <c r="B238" s="73"/>
      <c r="C238" s="78"/>
      <c r="D238" s="78"/>
      <c r="E238" s="78"/>
      <c r="F238" s="78"/>
      <c r="G238" s="77" t="s">
        <v>181</v>
      </c>
      <c r="H238" s="76">
        <v>6</v>
      </c>
    </row>
    <row r="239" spans="1:8" ht="31.5" x14ac:dyDescent="0.25">
      <c r="A239" s="74"/>
      <c r="B239" s="73"/>
      <c r="C239" s="78"/>
      <c r="D239" s="78"/>
      <c r="E239" s="78"/>
      <c r="F239" s="78"/>
      <c r="G239" s="77" t="s">
        <v>180</v>
      </c>
      <c r="H239" s="76">
        <v>6</v>
      </c>
    </row>
    <row r="240" spans="1:8" ht="31.5" x14ac:dyDescent="0.25">
      <c r="A240" s="74"/>
      <c r="B240" s="73"/>
      <c r="C240" s="78"/>
      <c r="D240" s="78"/>
      <c r="E240" s="78"/>
      <c r="F240" s="78"/>
      <c r="G240" s="77" t="s">
        <v>179</v>
      </c>
      <c r="H240" s="76">
        <v>6</v>
      </c>
    </row>
    <row r="241" spans="1:8" ht="31.5" x14ac:dyDescent="0.25">
      <c r="A241" s="74"/>
      <c r="B241" s="73"/>
      <c r="C241" s="78"/>
      <c r="D241" s="78"/>
      <c r="E241" s="78"/>
      <c r="F241" s="78"/>
      <c r="G241" s="77" t="s">
        <v>178</v>
      </c>
      <c r="H241" s="76">
        <v>6</v>
      </c>
    </row>
    <row r="242" spans="1:8" x14ac:dyDescent="0.25">
      <c r="A242" s="74"/>
      <c r="B242" s="73"/>
      <c r="C242" s="78"/>
      <c r="D242" s="78"/>
      <c r="E242" s="78"/>
      <c r="F242" s="78"/>
      <c r="G242" s="77" t="s">
        <v>177</v>
      </c>
      <c r="H242" s="76">
        <v>15</v>
      </c>
    </row>
    <row r="243" spans="1:8" ht="47.25" x14ac:dyDescent="0.25">
      <c r="A243" s="74"/>
      <c r="B243" s="73"/>
      <c r="C243" s="78"/>
      <c r="D243" s="78"/>
      <c r="E243" s="78"/>
      <c r="F243" s="78"/>
      <c r="G243" s="77" t="s">
        <v>176</v>
      </c>
      <c r="H243" s="76">
        <v>3</v>
      </c>
    </row>
    <row r="244" spans="1:8" ht="31.5" x14ac:dyDescent="0.25">
      <c r="A244" s="74"/>
      <c r="B244" s="73"/>
      <c r="C244" s="78"/>
      <c r="D244" s="78"/>
      <c r="E244" s="78"/>
      <c r="F244" s="78"/>
      <c r="G244" s="77" t="s">
        <v>175</v>
      </c>
      <c r="H244" s="76">
        <v>3</v>
      </c>
    </row>
    <row r="245" spans="1:8" ht="16.5" thickBot="1" x14ac:dyDescent="0.3">
      <c r="A245" s="74"/>
      <c r="B245" s="73"/>
      <c r="C245" s="78"/>
      <c r="D245" s="78"/>
      <c r="E245" s="78"/>
      <c r="F245" s="78"/>
      <c r="G245" s="77" t="s">
        <v>174</v>
      </c>
      <c r="H245" s="76">
        <v>4</v>
      </c>
    </row>
    <row r="246" spans="1:8" x14ac:dyDescent="0.25">
      <c r="A246" s="74"/>
      <c r="B246" s="73"/>
      <c r="C246" s="78"/>
      <c r="D246" s="78"/>
      <c r="E246" s="78"/>
      <c r="F246" s="78"/>
      <c r="G246" s="80" t="s">
        <v>173</v>
      </c>
      <c r="H246" s="79"/>
    </row>
    <row r="247" spans="1:8" x14ac:dyDescent="0.25">
      <c r="A247" s="74"/>
      <c r="B247" s="73"/>
      <c r="C247" s="78"/>
      <c r="D247" s="78"/>
      <c r="E247" s="78"/>
      <c r="F247" s="78"/>
      <c r="G247" s="77" t="s">
        <v>172</v>
      </c>
      <c r="H247" s="76">
        <v>4</v>
      </c>
    </row>
    <row r="248" spans="1:8" x14ac:dyDescent="0.25">
      <c r="A248" s="74"/>
      <c r="B248" s="73"/>
      <c r="C248" s="78"/>
      <c r="D248" s="78"/>
      <c r="E248" s="78"/>
      <c r="F248" s="78"/>
      <c r="G248" s="77" t="s">
        <v>171</v>
      </c>
      <c r="H248" s="76">
        <v>4</v>
      </c>
    </row>
    <row r="249" spans="1:8" x14ac:dyDescent="0.25">
      <c r="A249" s="74"/>
      <c r="B249" s="73"/>
      <c r="C249" s="78"/>
      <c r="D249" s="78"/>
      <c r="E249" s="78"/>
      <c r="F249" s="78"/>
      <c r="G249" s="77" t="s">
        <v>170</v>
      </c>
      <c r="H249" s="76">
        <v>4</v>
      </c>
    </row>
    <row r="250" spans="1:8" x14ac:dyDescent="0.25">
      <c r="A250" s="74"/>
      <c r="B250" s="73"/>
      <c r="C250" s="78"/>
      <c r="D250" s="78"/>
      <c r="E250" s="78"/>
      <c r="F250" s="78"/>
      <c r="G250" s="77" t="s">
        <v>169</v>
      </c>
      <c r="H250" s="76">
        <v>4</v>
      </c>
    </row>
    <row r="251" spans="1:8" ht="32.25" thickBot="1" x14ac:dyDescent="0.3">
      <c r="A251" s="74"/>
      <c r="B251" s="73"/>
      <c r="C251" s="78"/>
      <c r="D251" s="78"/>
      <c r="E251" s="78"/>
      <c r="F251" s="78"/>
      <c r="G251" s="77" t="s">
        <v>168</v>
      </c>
      <c r="H251" s="76">
        <v>5</v>
      </c>
    </row>
    <row r="252" spans="1:8" x14ac:dyDescent="0.25">
      <c r="A252" s="74"/>
      <c r="B252" s="73"/>
      <c r="C252" s="78"/>
      <c r="D252" s="78"/>
      <c r="E252" s="78"/>
      <c r="F252" s="78"/>
      <c r="G252" s="80" t="s">
        <v>167</v>
      </c>
      <c r="H252" s="79"/>
    </row>
    <row r="253" spans="1:8" ht="31.5" x14ac:dyDescent="0.25">
      <c r="A253" s="74"/>
      <c r="B253" s="73"/>
      <c r="C253" s="78"/>
      <c r="D253" s="78"/>
      <c r="E253" s="78"/>
      <c r="F253" s="78"/>
      <c r="G253" s="77" t="s">
        <v>166</v>
      </c>
      <c r="H253" s="76">
        <v>3</v>
      </c>
    </row>
    <row r="254" spans="1:8" ht="47.25" x14ac:dyDescent="0.25">
      <c r="A254" s="74"/>
      <c r="B254" s="73"/>
      <c r="C254" s="78"/>
      <c r="D254" s="78"/>
      <c r="E254" s="78"/>
      <c r="F254" s="78"/>
      <c r="G254" s="77" t="s">
        <v>165</v>
      </c>
      <c r="H254" s="76">
        <v>3</v>
      </c>
    </row>
    <row r="255" spans="1:8" x14ac:dyDescent="0.25">
      <c r="A255" s="74"/>
      <c r="B255" s="73"/>
      <c r="C255" s="78"/>
      <c r="D255" s="78"/>
      <c r="E255" s="78"/>
      <c r="F255" s="78"/>
      <c r="G255" s="77" t="s">
        <v>164</v>
      </c>
      <c r="H255" s="76">
        <v>6</v>
      </c>
    </row>
    <row r="256" spans="1:8" x14ac:dyDescent="0.25">
      <c r="A256" s="74"/>
      <c r="B256" s="73"/>
      <c r="C256" s="78"/>
      <c r="D256" s="78"/>
      <c r="E256" s="78"/>
      <c r="F256" s="78"/>
      <c r="G256" s="77" t="s">
        <v>161</v>
      </c>
      <c r="H256" s="76">
        <v>3</v>
      </c>
    </row>
    <row r="257" spans="1:8" ht="16.5" thickBot="1" x14ac:dyDescent="0.3">
      <c r="A257" s="74"/>
      <c r="B257" s="73"/>
      <c r="C257" s="78"/>
      <c r="D257" s="78"/>
      <c r="E257" s="78"/>
      <c r="F257" s="78"/>
      <c r="G257" s="77" t="s">
        <v>163</v>
      </c>
      <c r="H257" s="76">
        <v>5</v>
      </c>
    </row>
    <row r="258" spans="1:8" x14ac:dyDescent="0.25">
      <c r="A258" s="74"/>
      <c r="B258" s="73"/>
      <c r="C258" s="78"/>
      <c r="D258" s="78"/>
      <c r="E258" s="78"/>
      <c r="F258" s="78"/>
      <c r="G258" s="80" t="s">
        <v>160</v>
      </c>
      <c r="H258" s="79"/>
    </row>
    <row r="259" spans="1:8" ht="31.5" x14ac:dyDescent="0.25">
      <c r="A259" s="74"/>
      <c r="B259" s="73"/>
      <c r="C259" s="78"/>
      <c r="D259" s="78"/>
      <c r="E259" s="78"/>
      <c r="F259" s="78"/>
      <c r="G259" s="77" t="s">
        <v>159</v>
      </c>
      <c r="H259" s="76">
        <v>5</v>
      </c>
    </row>
    <row r="260" spans="1:8" ht="31.5" x14ac:dyDescent="0.25">
      <c r="A260" s="74"/>
      <c r="B260" s="73"/>
      <c r="C260" s="78"/>
      <c r="D260" s="78"/>
      <c r="E260" s="78"/>
      <c r="F260" s="78"/>
      <c r="G260" s="77" t="s">
        <v>158</v>
      </c>
      <c r="H260" s="76">
        <v>4</v>
      </c>
    </row>
    <row r="261" spans="1:8" ht="16.5" thickBot="1" x14ac:dyDescent="0.3">
      <c r="A261" s="74"/>
      <c r="B261" s="73"/>
      <c r="C261" s="78"/>
      <c r="D261" s="78"/>
      <c r="E261" s="78"/>
      <c r="F261" s="78"/>
      <c r="G261" s="77" t="s">
        <v>157</v>
      </c>
      <c r="H261" s="76">
        <v>4</v>
      </c>
    </row>
    <row r="262" spans="1:8" x14ac:dyDescent="0.25">
      <c r="A262" s="74"/>
      <c r="B262" s="73"/>
      <c r="C262" s="78"/>
      <c r="D262" s="78"/>
      <c r="E262" s="78"/>
      <c r="F262" s="78"/>
      <c r="G262" s="80" t="s">
        <v>137</v>
      </c>
      <c r="H262" s="79"/>
    </row>
    <row r="263" spans="1:8" ht="31.5" x14ac:dyDescent="0.25">
      <c r="A263" s="74"/>
      <c r="B263" s="73"/>
      <c r="C263" s="78"/>
      <c r="D263" s="78"/>
      <c r="E263" s="78"/>
      <c r="F263" s="78"/>
      <c r="G263" s="77" t="s">
        <v>136</v>
      </c>
      <c r="H263" s="76">
        <v>3</v>
      </c>
    </row>
    <row r="264" spans="1:8" ht="31.5" x14ac:dyDescent="0.25">
      <c r="A264" s="74"/>
      <c r="B264" s="73"/>
      <c r="C264" s="78"/>
      <c r="D264" s="78"/>
      <c r="E264" s="78"/>
      <c r="F264" s="78"/>
      <c r="G264" s="77" t="s">
        <v>135</v>
      </c>
      <c r="H264" s="76">
        <v>4</v>
      </c>
    </row>
    <row r="265" spans="1:8" x14ac:dyDescent="0.25">
      <c r="A265" s="74"/>
      <c r="B265" s="73"/>
      <c r="C265" s="78"/>
      <c r="D265" s="78"/>
      <c r="E265" s="78"/>
      <c r="F265" s="78"/>
      <c r="G265" s="77" t="s">
        <v>134</v>
      </c>
      <c r="H265" s="76">
        <v>2</v>
      </c>
    </row>
    <row r="266" spans="1:8" ht="16.5" thickBot="1" x14ac:dyDescent="0.3">
      <c r="A266" s="74"/>
      <c r="B266" s="73"/>
      <c r="C266" s="72"/>
      <c r="D266" s="72"/>
      <c r="E266" s="72"/>
      <c r="F266" s="72"/>
      <c r="G266" s="71" t="s">
        <v>17</v>
      </c>
      <c r="H266" s="70">
        <f>SUM(H200:H265)</f>
        <v>229</v>
      </c>
    </row>
    <row r="267" spans="1:8" ht="104.25" customHeight="1" thickBot="1" x14ac:dyDescent="0.3">
      <c r="A267" s="69"/>
      <c r="B267" s="68"/>
      <c r="C267" s="67" t="s">
        <v>230</v>
      </c>
      <c r="D267" s="67"/>
      <c r="E267" s="67"/>
      <c r="F267" s="66"/>
      <c r="G267" s="65"/>
      <c r="H267" s="64"/>
    </row>
    <row r="268" spans="1:8" x14ac:dyDescent="0.25">
      <c r="A268" s="83">
        <v>7</v>
      </c>
      <c r="B268" s="82" t="s">
        <v>229</v>
      </c>
      <c r="C268" s="81" t="s">
        <v>228</v>
      </c>
      <c r="D268" s="81" t="s">
        <v>227</v>
      </c>
      <c r="E268" s="81" t="s">
        <v>226</v>
      </c>
      <c r="F268" s="81" t="s">
        <v>225</v>
      </c>
      <c r="G268" s="80" t="s">
        <v>150</v>
      </c>
      <c r="H268" s="79"/>
    </row>
    <row r="269" spans="1:8" ht="31.5" x14ac:dyDescent="0.25">
      <c r="A269" s="74"/>
      <c r="B269" s="73"/>
      <c r="C269" s="78"/>
      <c r="D269" s="78"/>
      <c r="E269" s="78"/>
      <c r="F269" s="78"/>
      <c r="G269" s="77" t="s">
        <v>224</v>
      </c>
      <c r="H269" s="76">
        <v>5</v>
      </c>
    </row>
    <row r="270" spans="1:8" ht="63.75" thickBot="1" x14ac:dyDescent="0.3">
      <c r="A270" s="74"/>
      <c r="B270" s="73"/>
      <c r="C270" s="78"/>
      <c r="D270" s="78"/>
      <c r="E270" s="78"/>
      <c r="F270" s="78"/>
      <c r="G270" s="77" t="s">
        <v>149</v>
      </c>
      <c r="H270" s="76">
        <v>2</v>
      </c>
    </row>
    <row r="271" spans="1:8" x14ac:dyDescent="0.25">
      <c r="A271" s="74"/>
      <c r="B271" s="73"/>
      <c r="C271" s="78"/>
      <c r="D271" s="78"/>
      <c r="E271" s="78"/>
      <c r="F271" s="78"/>
      <c r="G271" s="80" t="s">
        <v>145</v>
      </c>
      <c r="H271" s="79"/>
    </row>
    <row r="272" spans="1:8" x14ac:dyDescent="0.25">
      <c r="A272" s="74"/>
      <c r="B272" s="73"/>
      <c r="C272" s="78"/>
      <c r="D272" s="78"/>
      <c r="E272" s="78"/>
      <c r="F272" s="78"/>
      <c r="G272" s="77" t="s">
        <v>144</v>
      </c>
      <c r="H272" s="76">
        <v>2</v>
      </c>
    </row>
    <row r="273" spans="1:8" x14ac:dyDescent="0.25">
      <c r="A273" s="74"/>
      <c r="B273" s="73"/>
      <c r="C273" s="78"/>
      <c r="D273" s="78"/>
      <c r="E273" s="78"/>
      <c r="F273" s="78"/>
      <c r="G273" s="77" t="s">
        <v>143</v>
      </c>
      <c r="H273" s="76">
        <v>3</v>
      </c>
    </row>
    <row r="274" spans="1:8" ht="31.5" x14ac:dyDescent="0.25">
      <c r="A274" s="74"/>
      <c r="B274" s="73"/>
      <c r="C274" s="78"/>
      <c r="D274" s="78"/>
      <c r="E274" s="78"/>
      <c r="F274" s="78"/>
      <c r="G274" s="77" t="s">
        <v>142</v>
      </c>
      <c r="H274" s="76">
        <v>1</v>
      </c>
    </row>
    <row r="275" spans="1:8" ht="31.5" x14ac:dyDescent="0.25">
      <c r="A275" s="74"/>
      <c r="B275" s="73"/>
      <c r="C275" s="78"/>
      <c r="D275" s="78"/>
      <c r="E275" s="78"/>
      <c r="F275" s="78"/>
      <c r="G275" s="77" t="s">
        <v>141</v>
      </c>
      <c r="H275" s="76">
        <v>1</v>
      </c>
    </row>
    <row r="276" spans="1:8" ht="31.5" x14ac:dyDescent="0.25">
      <c r="A276" s="74"/>
      <c r="B276" s="73"/>
      <c r="C276" s="78"/>
      <c r="D276" s="78"/>
      <c r="E276" s="78"/>
      <c r="F276" s="78"/>
      <c r="G276" s="77" t="s">
        <v>140</v>
      </c>
      <c r="H276" s="76">
        <v>1</v>
      </c>
    </row>
    <row r="277" spans="1:8" ht="31.5" x14ac:dyDescent="0.25">
      <c r="A277" s="74"/>
      <c r="B277" s="73"/>
      <c r="C277" s="78"/>
      <c r="D277" s="78"/>
      <c r="E277" s="78"/>
      <c r="F277" s="78"/>
      <c r="G277" s="77" t="s">
        <v>139</v>
      </c>
      <c r="H277" s="76">
        <v>1</v>
      </c>
    </row>
    <row r="278" spans="1:8" ht="32.25" thickBot="1" x14ac:dyDescent="0.3">
      <c r="A278" s="74"/>
      <c r="B278" s="73"/>
      <c r="C278" s="78"/>
      <c r="D278" s="78"/>
      <c r="E278" s="78"/>
      <c r="F278" s="78"/>
      <c r="G278" s="77" t="s">
        <v>138</v>
      </c>
      <c r="H278" s="76">
        <v>1</v>
      </c>
    </row>
    <row r="279" spans="1:8" x14ac:dyDescent="0.25">
      <c r="A279" s="74"/>
      <c r="B279" s="73"/>
      <c r="C279" s="78"/>
      <c r="D279" s="78"/>
      <c r="E279" s="78"/>
      <c r="F279" s="78"/>
      <c r="G279" s="80" t="s">
        <v>193</v>
      </c>
      <c r="H279" s="79"/>
    </row>
    <row r="280" spans="1:8" ht="47.25" x14ac:dyDescent="0.25">
      <c r="A280" s="74"/>
      <c r="B280" s="73"/>
      <c r="C280" s="78"/>
      <c r="D280" s="78"/>
      <c r="E280" s="78"/>
      <c r="F280" s="78"/>
      <c r="G280" s="77" t="s">
        <v>192</v>
      </c>
      <c r="H280" s="76">
        <v>3</v>
      </c>
    </row>
    <row r="281" spans="1:8" x14ac:dyDescent="0.25">
      <c r="A281" s="74"/>
      <c r="B281" s="73"/>
      <c r="C281" s="78"/>
      <c r="D281" s="78"/>
      <c r="E281" s="78"/>
      <c r="F281" s="78"/>
      <c r="G281" s="77" t="s">
        <v>191</v>
      </c>
      <c r="H281" s="76">
        <v>2</v>
      </c>
    </row>
    <row r="282" spans="1:8" ht="47.25" x14ac:dyDescent="0.25">
      <c r="A282" s="74"/>
      <c r="B282" s="73"/>
      <c r="C282" s="78"/>
      <c r="D282" s="78"/>
      <c r="E282" s="78"/>
      <c r="F282" s="78"/>
      <c r="G282" s="77" t="s">
        <v>190</v>
      </c>
      <c r="H282" s="76">
        <v>3</v>
      </c>
    </row>
    <row r="283" spans="1:8" ht="47.25" x14ac:dyDescent="0.25">
      <c r="A283" s="74"/>
      <c r="B283" s="73"/>
      <c r="C283" s="78"/>
      <c r="D283" s="78"/>
      <c r="E283" s="78"/>
      <c r="F283" s="78"/>
      <c r="G283" s="77" t="s">
        <v>223</v>
      </c>
      <c r="H283" s="76">
        <v>2</v>
      </c>
    </row>
    <row r="284" spans="1:8" ht="47.25" x14ac:dyDescent="0.25">
      <c r="A284" s="74"/>
      <c r="B284" s="73"/>
      <c r="C284" s="78"/>
      <c r="D284" s="78"/>
      <c r="E284" s="78"/>
      <c r="F284" s="78"/>
      <c r="G284" s="77" t="s">
        <v>222</v>
      </c>
      <c r="H284" s="76">
        <v>2</v>
      </c>
    </row>
    <row r="285" spans="1:8" ht="32.25" thickBot="1" x14ac:dyDescent="0.3">
      <c r="A285" s="74"/>
      <c r="B285" s="73"/>
      <c r="C285" s="78"/>
      <c r="D285" s="78"/>
      <c r="E285" s="78"/>
      <c r="F285" s="78"/>
      <c r="G285" s="77" t="s">
        <v>221</v>
      </c>
      <c r="H285" s="76">
        <v>2</v>
      </c>
    </row>
    <row r="286" spans="1:8" x14ac:dyDescent="0.25">
      <c r="A286" s="74"/>
      <c r="B286" s="73"/>
      <c r="C286" s="78"/>
      <c r="D286" s="78"/>
      <c r="E286" s="78"/>
      <c r="F286" s="78"/>
      <c r="G286" s="80" t="s">
        <v>137</v>
      </c>
      <c r="H286" s="79"/>
    </row>
    <row r="287" spans="1:8" ht="31.5" x14ac:dyDescent="0.25">
      <c r="A287" s="74"/>
      <c r="B287" s="73"/>
      <c r="C287" s="78"/>
      <c r="D287" s="78"/>
      <c r="E287" s="78"/>
      <c r="F287" s="78"/>
      <c r="G287" s="77" t="s">
        <v>136</v>
      </c>
      <c r="H287" s="76">
        <v>3</v>
      </c>
    </row>
    <row r="288" spans="1:8" ht="31.5" x14ac:dyDescent="0.25">
      <c r="A288" s="74"/>
      <c r="B288" s="73"/>
      <c r="C288" s="78"/>
      <c r="D288" s="78"/>
      <c r="E288" s="78"/>
      <c r="F288" s="78"/>
      <c r="G288" s="77" t="s">
        <v>135</v>
      </c>
      <c r="H288" s="76">
        <v>4</v>
      </c>
    </row>
    <row r="289" spans="1:8" x14ac:dyDescent="0.25">
      <c r="A289" s="74"/>
      <c r="B289" s="73"/>
      <c r="C289" s="78"/>
      <c r="D289" s="78"/>
      <c r="E289" s="78"/>
      <c r="F289" s="78"/>
      <c r="G289" s="77" t="s">
        <v>134</v>
      </c>
      <c r="H289" s="76">
        <v>1</v>
      </c>
    </row>
    <row r="290" spans="1:8" ht="16.5" thickBot="1" x14ac:dyDescent="0.3">
      <c r="A290" s="74"/>
      <c r="B290" s="73"/>
      <c r="C290" s="72"/>
      <c r="D290" s="72"/>
      <c r="E290" s="72"/>
      <c r="F290" s="72"/>
      <c r="G290" s="71" t="s">
        <v>17</v>
      </c>
      <c r="H290" s="70">
        <f>SUM(H269:H289)</f>
        <v>39</v>
      </c>
    </row>
    <row r="291" spans="1:8" ht="137.25" customHeight="1" thickBot="1" x14ac:dyDescent="0.3">
      <c r="A291" s="69"/>
      <c r="B291" s="68"/>
      <c r="C291" s="67" t="s">
        <v>220</v>
      </c>
      <c r="D291" s="67"/>
      <c r="E291" s="67"/>
      <c r="F291" s="66"/>
      <c r="G291" s="65"/>
      <c r="H291" s="64"/>
    </row>
    <row r="292" spans="1:8" x14ac:dyDescent="0.25">
      <c r="A292" s="83">
        <v>8</v>
      </c>
      <c r="B292" s="82" t="s">
        <v>205</v>
      </c>
      <c r="C292" s="81" t="s">
        <v>219</v>
      </c>
      <c r="D292" s="81" t="s">
        <v>218</v>
      </c>
      <c r="E292" s="81" t="s">
        <v>217</v>
      </c>
      <c r="F292" s="81" t="s">
        <v>216</v>
      </c>
      <c r="G292" s="80" t="s">
        <v>200</v>
      </c>
      <c r="H292" s="79"/>
    </row>
    <row r="293" spans="1:8" ht="31.5" x14ac:dyDescent="0.25">
      <c r="A293" s="74"/>
      <c r="B293" s="73"/>
      <c r="C293" s="78"/>
      <c r="D293" s="78"/>
      <c r="E293" s="78"/>
      <c r="F293" s="78"/>
      <c r="G293" s="77" t="s">
        <v>199</v>
      </c>
      <c r="H293" s="76">
        <v>3</v>
      </c>
    </row>
    <row r="294" spans="1:8" ht="31.5" x14ac:dyDescent="0.25">
      <c r="A294" s="74"/>
      <c r="B294" s="73"/>
      <c r="C294" s="78"/>
      <c r="D294" s="78"/>
      <c r="E294" s="78"/>
      <c r="F294" s="78"/>
      <c r="G294" s="77" t="s">
        <v>198</v>
      </c>
      <c r="H294" s="76">
        <v>3</v>
      </c>
    </row>
    <row r="295" spans="1:8" ht="31.5" x14ac:dyDescent="0.25">
      <c r="A295" s="74"/>
      <c r="B295" s="73"/>
      <c r="C295" s="78"/>
      <c r="D295" s="78"/>
      <c r="E295" s="78"/>
      <c r="F295" s="78"/>
      <c r="G295" s="77" t="s">
        <v>197</v>
      </c>
      <c r="H295" s="76">
        <v>3</v>
      </c>
    </row>
    <row r="296" spans="1:8" x14ac:dyDescent="0.25">
      <c r="A296" s="74"/>
      <c r="B296" s="73"/>
      <c r="C296" s="78"/>
      <c r="D296" s="78"/>
      <c r="E296" s="78"/>
      <c r="F296" s="78"/>
      <c r="G296" s="77" t="s">
        <v>196</v>
      </c>
      <c r="H296" s="76">
        <v>3</v>
      </c>
    </row>
    <row r="297" spans="1:8" ht="31.5" x14ac:dyDescent="0.25">
      <c r="A297" s="74"/>
      <c r="B297" s="73"/>
      <c r="C297" s="78"/>
      <c r="D297" s="78"/>
      <c r="E297" s="78"/>
      <c r="F297" s="78"/>
      <c r="G297" s="77" t="s">
        <v>195</v>
      </c>
      <c r="H297" s="76">
        <v>3</v>
      </c>
    </row>
    <row r="298" spans="1:8" ht="32.25" thickBot="1" x14ac:dyDescent="0.3">
      <c r="A298" s="74"/>
      <c r="B298" s="73"/>
      <c r="C298" s="78"/>
      <c r="D298" s="78"/>
      <c r="E298" s="78"/>
      <c r="F298" s="78"/>
      <c r="G298" s="77" t="s">
        <v>194</v>
      </c>
      <c r="H298" s="76">
        <v>3</v>
      </c>
    </row>
    <row r="299" spans="1:8" x14ac:dyDescent="0.25">
      <c r="A299" s="74"/>
      <c r="B299" s="73"/>
      <c r="C299" s="78"/>
      <c r="D299" s="78"/>
      <c r="E299" s="78"/>
      <c r="F299" s="78"/>
      <c r="G299" s="80" t="s">
        <v>150</v>
      </c>
      <c r="H299" s="79"/>
    </row>
    <row r="300" spans="1:8" ht="63.75" thickBot="1" x14ac:dyDescent="0.3">
      <c r="A300" s="74"/>
      <c r="B300" s="73"/>
      <c r="C300" s="78"/>
      <c r="D300" s="78"/>
      <c r="E300" s="78"/>
      <c r="F300" s="78"/>
      <c r="G300" s="77" t="s">
        <v>149</v>
      </c>
      <c r="H300" s="76">
        <v>2</v>
      </c>
    </row>
    <row r="301" spans="1:8" x14ac:dyDescent="0.25">
      <c r="A301" s="74"/>
      <c r="B301" s="73"/>
      <c r="C301" s="78"/>
      <c r="D301" s="78"/>
      <c r="E301" s="78"/>
      <c r="F301" s="78"/>
      <c r="G301" s="80" t="s">
        <v>189</v>
      </c>
      <c r="H301" s="79"/>
    </row>
    <row r="302" spans="1:8" x14ac:dyDescent="0.25">
      <c r="A302" s="74"/>
      <c r="B302" s="73"/>
      <c r="C302" s="78"/>
      <c r="D302" s="78"/>
      <c r="E302" s="78"/>
      <c r="F302" s="78"/>
      <c r="G302" s="77" t="s">
        <v>188</v>
      </c>
      <c r="H302" s="76">
        <v>3</v>
      </c>
    </row>
    <row r="303" spans="1:8" x14ac:dyDescent="0.25">
      <c r="A303" s="74"/>
      <c r="B303" s="73"/>
      <c r="C303" s="78"/>
      <c r="D303" s="78"/>
      <c r="E303" s="78"/>
      <c r="F303" s="78"/>
      <c r="G303" s="77" t="s">
        <v>187</v>
      </c>
      <c r="H303" s="76">
        <v>4</v>
      </c>
    </row>
    <row r="304" spans="1:8" ht="31.5" x14ac:dyDescent="0.25">
      <c r="A304" s="74"/>
      <c r="B304" s="73"/>
      <c r="C304" s="78"/>
      <c r="D304" s="78"/>
      <c r="E304" s="78"/>
      <c r="F304" s="78"/>
      <c r="G304" s="77" t="s">
        <v>186</v>
      </c>
      <c r="H304" s="76">
        <v>3</v>
      </c>
    </row>
    <row r="305" spans="1:8" ht="31.5" x14ac:dyDescent="0.25">
      <c r="A305" s="74"/>
      <c r="B305" s="73"/>
      <c r="C305" s="78"/>
      <c r="D305" s="78"/>
      <c r="E305" s="78"/>
      <c r="F305" s="78"/>
      <c r="G305" s="77" t="s">
        <v>185</v>
      </c>
      <c r="H305" s="76">
        <v>4</v>
      </c>
    </row>
    <row r="306" spans="1:8" x14ac:dyDescent="0.25">
      <c r="A306" s="74"/>
      <c r="B306" s="73"/>
      <c r="C306" s="78"/>
      <c r="D306" s="78"/>
      <c r="E306" s="78"/>
      <c r="F306" s="78"/>
      <c r="G306" s="77" t="s">
        <v>184</v>
      </c>
      <c r="H306" s="76">
        <v>3</v>
      </c>
    </row>
    <row r="307" spans="1:8" ht="16.5" thickBot="1" x14ac:dyDescent="0.3">
      <c r="A307" s="74"/>
      <c r="B307" s="73"/>
      <c r="C307" s="78"/>
      <c r="D307" s="78"/>
      <c r="E307" s="78"/>
      <c r="F307" s="78"/>
      <c r="G307" s="77" t="s">
        <v>183</v>
      </c>
      <c r="H307" s="76">
        <v>3</v>
      </c>
    </row>
    <row r="308" spans="1:8" x14ac:dyDescent="0.25">
      <c r="A308" s="74"/>
      <c r="B308" s="73"/>
      <c r="C308" s="78"/>
      <c r="D308" s="78"/>
      <c r="E308" s="78"/>
      <c r="F308" s="78"/>
      <c r="G308" s="80" t="s">
        <v>182</v>
      </c>
      <c r="H308" s="79"/>
    </row>
    <row r="309" spans="1:8" x14ac:dyDescent="0.25">
      <c r="A309" s="74"/>
      <c r="B309" s="73"/>
      <c r="C309" s="78"/>
      <c r="D309" s="78"/>
      <c r="E309" s="78"/>
      <c r="F309" s="78"/>
      <c r="G309" s="77" t="s">
        <v>181</v>
      </c>
      <c r="H309" s="76">
        <v>6</v>
      </c>
    </row>
    <row r="310" spans="1:8" ht="31.5" x14ac:dyDescent="0.25">
      <c r="A310" s="74"/>
      <c r="B310" s="73"/>
      <c r="C310" s="78"/>
      <c r="D310" s="78"/>
      <c r="E310" s="78"/>
      <c r="F310" s="78"/>
      <c r="G310" s="77" t="s">
        <v>180</v>
      </c>
      <c r="H310" s="76">
        <v>6</v>
      </c>
    </row>
    <row r="311" spans="1:8" ht="31.5" x14ac:dyDescent="0.25">
      <c r="A311" s="74"/>
      <c r="B311" s="73"/>
      <c r="C311" s="78"/>
      <c r="D311" s="78"/>
      <c r="E311" s="78"/>
      <c r="F311" s="78"/>
      <c r="G311" s="77" t="s">
        <v>179</v>
      </c>
      <c r="H311" s="76">
        <v>6</v>
      </c>
    </row>
    <row r="312" spans="1:8" ht="31.5" x14ac:dyDescent="0.25">
      <c r="A312" s="74"/>
      <c r="B312" s="73"/>
      <c r="C312" s="78"/>
      <c r="D312" s="78"/>
      <c r="E312" s="78"/>
      <c r="F312" s="78"/>
      <c r="G312" s="77" t="s">
        <v>178</v>
      </c>
      <c r="H312" s="76">
        <v>6</v>
      </c>
    </row>
    <row r="313" spans="1:8" x14ac:dyDescent="0.25">
      <c r="A313" s="74"/>
      <c r="B313" s="73"/>
      <c r="C313" s="78"/>
      <c r="D313" s="78"/>
      <c r="E313" s="78"/>
      <c r="F313" s="78"/>
      <c r="G313" s="77" t="s">
        <v>177</v>
      </c>
      <c r="H313" s="76">
        <v>12</v>
      </c>
    </row>
    <row r="314" spans="1:8" ht="47.25" x14ac:dyDescent="0.25">
      <c r="A314" s="74"/>
      <c r="B314" s="73"/>
      <c r="C314" s="78"/>
      <c r="D314" s="78"/>
      <c r="E314" s="78"/>
      <c r="F314" s="78"/>
      <c r="G314" s="77" t="s">
        <v>176</v>
      </c>
      <c r="H314" s="76">
        <v>3</v>
      </c>
    </row>
    <row r="315" spans="1:8" ht="31.5" x14ac:dyDescent="0.25">
      <c r="A315" s="74"/>
      <c r="B315" s="73"/>
      <c r="C315" s="78"/>
      <c r="D315" s="78"/>
      <c r="E315" s="78"/>
      <c r="F315" s="78"/>
      <c r="G315" s="77" t="s">
        <v>175</v>
      </c>
      <c r="H315" s="76">
        <v>3</v>
      </c>
    </row>
    <row r="316" spans="1:8" ht="16.5" thickBot="1" x14ac:dyDescent="0.3">
      <c r="A316" s="74"/>
      <c r="B316" s="73"/>
      <c r="C316" s="78"/>
      <c r="D316" s="78"/>
      <c r="E316" s="78"/>
      <c r="F316" s="78"/>
      <c r="G316" s="77" t="s">
        <v>174</v>
      </c>
      <c r="H316" s="76">
        <v>4</v>
      </c>
    </row>
    <row r="317" spans="1:8" x14ac:dyDescent="0.25">
      <c r="A317" s="74"/>
      <c r="B317" s="73"/>
      <c r="C317" s="78"/>
      <c r="D317" s="78"/>
      <c r="E317" s="78"/>
      <c r="F317" s="78"/>
      <c r="G317" s="80" t="s">
        <v>173</v>
      </c>
      <c r="H317" s="79"/>
    </row>
    <row r="318" spans="1:8" x14ac:dyDescent="0.25">
      <c r="A318" s="74"/>
      <c r="B318" s="73"/>
      <c r="C318" s="78"/>
      <c r="D318" s="78"/>
      <c r="E318" s="78"/>
      <c r="F318" s="78"/>
      <c r="G318" s="77" t="s">
        <v>172</v>
      </c>
      <c r="H318" s="76">
        <v>3</v>
      </c>
    </row>
    <row r="319" spans="1:8" x14ac:dyDescent="0.25">
      <c r="A319" s="74"/>
      <c r="B319" s="73"/>
      <c r="C319" s="78"/>
      <c r="D319" s="78"/>
      <c r="E319" s="78"/>
      <c r="F319" s="78"/>
      <c r="G319" s="77" t="s">
        <v>171</v>
      </c>
      <c r="H319" s="76">
        <v>3</v>
      </c>
    </row>
    <row r="320" spans="1:8" x14ac:dyDescent="0.25">
      <c r="A320" s="74"/>
      <c r="B320" s="73"/>
      <c r="C320" s="78"/>
      <c r="D320" s="78"/>
      <c r="E320" s="78"/>
      <c r="F320" s="78"/>
      <c r="G320" s="77" t="s">
        <v>170</v>
      </c>
      <c r="H320" s="76">
        <v>3</v>
      </c>
    </row>
    <row r="321" spans="1:8" x14ac:dyDescent="0.25">
      <c r="A321" s="74"/>
      <c r="B321" s="73"/>
      <c r="C321" s="78"/>
      <c r="D321" s="78"/>
      <c r="E321" s="78"/>
      <c r="F321" s="78"/>
      <c r="G321" s="77" t="s">
        <v>169</v>
      </c>
      <c r="H321" s="76">
        <v>3</v>
      </c>
    </row>
    <row r="322" spans="1:8" ht="32.25" thickBot="1" x14ac:dyDescent="0.3">
      <c r="A322" s="74"/>
      <c r="B322" s="73"/>
      <c r="C322" s="78"/>
      <c r="D322" s="78"/>
      <c r="E322" s="78"/>
      <c r="F322" s="78"/>
      <c r="G322" s="77" t="s">
        <v>168</v>
      </c>
      <c r="H322" s="76">
        <v>4</v>
      </c>
    </row>
    <row r="323" spans="1:8" x14ac:dyDescent="0.25">
      <c r="A323" s="74"/>
      <c r="B323" s="73"/>
      <c r="C323" s="78"/>
      <c r="D323" s="78"/>
      <c r="E323" s="78"/>
      <c r="F323" s="78"/>
      <c r="G323" s="80" t="s">
        <v>167</v>
      </c>
      <c r="H323" s="79"/>
    </row>
    <row r="324" spans="1:8" ht="31.5" x14ac:dyDescent="0.25">
      <c r="A324" s="74"/>
      <c r="B324" s="73"/>
      <c r="C324" s="78"/>
      <c r="D324" s="78"/>
      <c r="E324" s="78"/>
      <c r="F324" s="78"/>
      <c r="G324" s="77" t="s">
        <v>166</v>
      </c>
      <c r="H324" s="76">
        <v>3</v>
      </c>
    </row>
    <row r="325" spans="1:8" ht="47.25" x14ac:dyDescent="0.25">
      <c r="A325" s="74"/>
      <c r="B325" s="73"/>
      <c r="C325" s="78"/>
      <c r="D325" s="78"/>
      <c r="E325" s="78"/>
      <c r="F325" s="78"/>
      <c r="G325" s="77" t="s">
        <v>165</v>
      </c>
      <c r="H325" s="76">
        <v>3</v>
      </c>
    </row>
    <row r="326" spans="1:8" x14ac:dyDescent="0.25">
      <c r="A326" s="74"/>
      <c r="B326" s="73"/>
      <c r="C326" s="78"/>
      <c r="D326" s="78"/>
      <c r="E326" s="78"/>
      <c r="F326" s="78"/>
      <c r="G326" s="77" t="s">
        <v>164</v>
      </c>
      <c r="H326" s="76">
        <v>4</v>
      </c>
    </row>
    <row r="327" spans="1:8" x14ac:dyDescent="0.25">
      <c r="A327" s="74"/>
      <c r="B327" s="73"/>
      <c r="C327" s="78"/>
      <c r="D327" s="78"/>
      <c r="E327" s="78"/>
      <c r="F327" s="78"/>
      <c r="G327" s="77" t="s">
        <v>161</v>
      </c>
      <c r="H327" s="76">
        <v>3</v>
      </c>
    </row>
    <row r="328" spans="1:8" ht="16.5" thickBot="1" x14ac:dyDescent="0.3">
      <c r="A328" s="74"/>
      <c r="B328" s="73"/>
      <c r="C328" s="78"/>
      <c r="D328" s="78"/>
      <c r="E328" s="78"/>
      <c r="F328" s="78"/>
      <c r="G328" s="77" t="s">
        <v>163</v>
      </c>
      <c r="H328" s="76">
        <v>3</v>
      </c>
    </row>
    <row r="329" spans="1:8" x14ac:dyDescent="0.25">
      <c r="A329" s="74"/>
      <c r="B329" s="73"/>
      <c r="C329" s="78"/>
      <c r="D329" s="78"/>
      <c r="E329" s="78"/>
      <c r="F329" s="78"/>
      <c r="G329" s="80" t="s">
        <v>160</v>
      </c>
      <c r="H329" s="79"/>
    </row>
    <row r="330" spans="1:8" ht="31.5" x14ac:dyDescent="0.25">
      <c r="A330" s="74"/>
      <c r="B330" s="73"/>
      <c r="C330" s="78"/>
      <c r="D330" s="78"/>
      <c r="E330" s="78"/>
      <c r="F330" s="78"/>
      <c r="G330" s="77" t="s">
        <v>159</v>
      </c>
      <c r="H330" s="76">
        <v>5</v>
      </c>
    </row>
    <row r="331" spans="1:8" ht="31.5" x14ac:dyDescent="0.25">
      <c r="A331" s="74"/>
      <c r="B331" s="73"/>
      <c r="C331" s="78"/>
      <c r="D331" s="78"/>
      <c r="E331" s="78"/>
      <c r="F331" s="78"/>
      <c r="G331" s="77" t="s">
        <v>158</v>
      </c>
      <c r="H331" s="76">
        <v>3</v>
      </c>
    </row>
    <row r="332" spans="1:8" ht="16.5" thickBot="1" x14ac:dyDescent="0.3">
      <c r="A332" s="74"/>
      <c r="B332" s="73"/>
      <c r="C332" s="78"/>
      <c r="D332" s="78"/>
      <c r="E332" s="78"/>
      <c r="F332" s="78"/>
      <c r="G332" s="77" t="s">
        <v>157</v>
      </c>
      <c r="H332" s="76">
        <v>3</v>
      </c>
    </row>
    <row r="333" spans="1:8" x14ac:dyDescent="0.25">
      <c r="A333" s="74"/>
      <c r="B333" s="73"/>
      <c r="C333" s="78"/>
      <c r="D333" s="78"/>
      <c r="E333" s="78"/>
      <c r="F333" s="78"/>
      <c r="G333" s="80" t="s">
        <v>137</v>
      </c>
      <c r="H333" s="79"/>
    </row>
    <row r="334" spans="1:8" ht="31.5" x14ac:dyDescent="0.25">
      <c r="A334" s="74"/>
      <c r="B334" s="73"/>
      <c r="C334" s="78"/>
      <c r="D334" s="78"/>
      <c r="E334" s="78"/>
      <c r="F334" s="78"/>
      <c r="G334" s="77" t="s">
        <v>136</v>
      </c>
      <c r="H334" s="76">
        <v>3</v>
      </c>
    </row>
    <row r="335" spans="1:8" ht="31.5" x14ac:dyDescent="0.25">
      <c r="A335" s="74"/>
      <c r="B335" s="73"/>
      <c r="C335" s="78"/>
      <c r="D335" s="78"/>
      <c r="E335" s="78"/>
      <c r="F335" s="78"/>
      <c r="G335" s="77" t="s">
        <v>135</v>
      </c>
      <c r="H335" s="76">
        <v>4</v>
      </c>
    </row>
    <row r="336" spans="1:8" x14ac:dyDescent="0.25">
      <c r="A336" s="74"/>
      <c r="B336" s="73"/>
      <c r="C336" s="78"/>
      <c r="D336" s="78"/>
      <c r="E336" s="78"/>
      <c r="F336" s="78"/>
      <c r="G336" s="77" t="s">
        <v>134</v>
      </c>
      <c r="H336" s="76">
        <v>1</v>
      </c>
    </row>
    <row r="337" spans="1:8" ht="16.5" thickBot="1" x14ac:dyDescent="0.3">
      <c r="A337" s="74"/>
      <c r="B337" s="73"/>
      <c r="C337" s="72"/>
      <c r="D337" s="72"/>
      <c r="E337" s="72"/>
      <c r="F337" s="72"/>
      <c r="G337" s="71" t="s">
        <v>17</v>
      </c>
      <c r="H337" s="70">
        <f>SUM(H293:H336)</f>
        <v>137</v>
      </c>
    </row>
    <row r="338" spans="1:8" ht="126" customHeight="1" thickBot="1" x14ac:dyDescent="0.3">
      <c r="A338" s="69"/>
      <c r="B338" s="68"/>
      <c r="C338" s="67" t="s">
        <v>215</v>
      </c>
      <c r="D338" s="67"/>
      <c r="E338" s="67"/>
      <c r="F338" s="66"/>
      <c r="G338" s="65"/>
      <c r="H338" s="64"/>
    </row>
    <row r="339" spans="1:8" x14ac:dyDescent="0.25">
      <c r="A339" s="83">
        <v>9</v>
      </c>
      <c r="B339" s="82" t="s">
        <v>214</v>
      </c>
      <c r="C339" s="81" t="s">
        <v>213</v>
      </c>
      <c r="D339" s="81" t="s">
        <v>212</v>
      </c>
      <c r="E339" s="81" t="s">
        <v>211</v>
      </c>
      <c r="F339" s="81" t="s">
        <v>210</v>
      </c>
      <c r="G339" s="80" t="s">
        <v>150</v>
      </c>
      <c r="H339" s="79"/>
    </row>
    <row r="340" spans="1:8" ht="31.5" x14ac:dyDescent="0.25">
      <c r="A340" s="74"/>
      <c r="B340" s="73"/>
      <c r="C340" s="78"/>
      <c r="D340" s="78"/>
      <c r="E340" s="78"/>
      <c r="F340" s="78"/>
      <c r="G340" s="77" t="s">
        <v>209</v>
      </c>
      <c r="H340" s="76">
        <v>6</v>
      </c>
    </row>
    <row r="341" spans="1:8" ht="47.25" x14ac:dyDescent="0.25">
      <c r="A341" s="74"/>
      <c r="B341" s="73"/>
      <c r="C341" s="78"/>
      <c r="D341" s="78"/>
      <c r="E341" s="78"/>
      <c r="F341" s="78"/>
      <c r="G341" s="77" t="s">
        <v>208</v>
      </c>
      <c r="H341" s="76">
        <v>6</v>
      </c>
    </row>
    <row r="342" spans="1:8" ht="79.5" thickBot="1" x14ac:dyDescent="0.3">
      <c r="A342" s="74"/>
      <c r="B342" s="73"/>
      <c r="C342" s="78"/>
      <c r="D342" s="78"/>
      <c r="E342" s="78"/>
      <c r="F342" s="78"/>
      <c r="G342" s="77" t="s">
        <v>207</v>
      </c>
      <c r="H342" s="76">
        <v>2</v>
      </c>
    </row>
    <row r="343" spans="1:8" x14ac:dyDescent="0.25">
      <c r="A343" s="74"/>
      <c r="B343" s="73"/>
      <c r="C343" s="78"/>
      <c r="D343" s="78"/>
      <c r="E343" s="78"/>
      <c r="F343" s="78"/>
      <c r="G343" s="80" t="s">
        <v>167</v>
      </c>
      <c r="H343" s="79"/>
    </row>
    <row r="344" spans="1:8" ht="48" thickBot="1" x14ac:dyDescent="0.3">
      <c r="A344" s="74"/>
      <c r="B344" s="73"/>
      <c r="C344" s="78"/>
      <c r="D344" s="78"/>
      <c r="E344" s="78"/>
      <c r="F344" s="78"/>
      <c r="G344" s="77" t="s">
        <v>165</v>
      </c>
      <c r="H344" s="76">
        <v>3</v>
      </c>
    </row>
    <row r="345" spans="1:8" x14ac:dyDescent="0.25">
      <c r="A345" s="74"/>
      <c r="B345" s="73"/>
      <c r="C345" s="78"/>
      <c r="D345" s="78"/>
      <c r="E345" s="78"/>
      <c r="F345" s="78"/>
      <c r="G345" s="80" t="s">
        <v>137</v>
      </c>
      <c r="H345" s="79"/>
    </row>
    <row r="346" spans="1:8" x14ac:dyDescent="0.25">
      <c r="A346" s="74"/>
      <c r="B346" s="73"/>
      <c r="C346" s="78"/>
      <c r="D346" s="78"/>
      <c r="E346" s="78"/>
      <c r="F346" s="78"/>
      <c r="G346" s="77" t="s">
        <v>134</v>
      </c>
      <c r="H346" s="76">
        <v>1</v>
      </c>
    </row>
    <row r="347" spans="1:8" ht="16.5" thickBot="1" x14ac:dyDescent="0.3">
      <c r="A347" s="74"/>
      <c r="B347" s="73"/>
      <c r="C347" s="72"/>
      <c r="D347" s="72"/>
      <c r="E347" s="72"/>
      <c r="F347" s="72"/>
      <c r="G347" s="71" t="s">
        <v>17</v>
      </c>
      <c r="H347" s="70">
        <f>SUM(H340:H346)</f>
        <v>18</v>
      </c>
    </row>
    <row r="348" spans="1:8" ht="114" customHeight="1" thickBot="1" x14ac:dyDescent="0.3">
      <c r="A348" s="69"/>
      <c r="B348" s="68"/>
      <c r="C348" s="67" t="s">
        <v>206</v>
      </c>
      <c r="D348" s="67"/>
      <c r="E348" s="67"/>
      <c r="F348" s="66"/>
      <c r="G348" s="65"/>
      <c r="H348" s="64"/>
    </row>
    <row r="349" spans="1:8" x14ac:dyDescent="0.25">
      <c r="A349" s="83">
        <v>10</v>
      </c>
      <c r="B349" s="82" t="s">
        <v>205</v>
      </c>
      <c r="C349" s="81" t="s">
        <v>204</v>
      </c>
      <c r="D349" s="81" t="s">
        <v>203</v>
      </c>
      <c r="E349" s="81" t="s">
        <v>202</v>
      </c>
      <c r="F349" s="81" t="s">
        <v>201</v>
      </c>
      <c r="G349" s="80" t="s">
        <v>200</v>
      </c>
      <c r="H349" s="79"/>
    </row>
    <row r="350" spans="1:8" ht="31.5" x14ac:dyDescent="0.25">
      <c r="A350" s="74"/>
      <c r="B350" s="73"/>
      <c r="C350" s="78"/>
      <c r="D350" s="78"/>
      <c r="E350" s="78"/>
      <c r="F350" s="78"/>
      <c r="G350" s="77" t="s">
        <v>199</v>
      </c>
      <c r="H350" s="76">
        <v>3</v>
      </c>
    </row>
    <row r="351" spans="1:8" ht="31.5" x14ac:dyDescent="0.25">
      <c r="A351" s="74"/>
      <c r="B351" s="73"/>
      <c r="C351" s="78"/>
      <c r="D351" s="78"/>
      <c r="E351" s="78"/>
      <c r="F351" s="78"/>
      <c r="G351" s="77" t="s">
        <v>198</v>
      </c>
      <c r="H351" s="76">
        <v>3</v>
      </c>
    </row>
    <row r="352" spans="1:8" ht="31.5" x14ac:dyDescent="0.25">
      <c r="A352" s="74"/>
      <c r="B352" s="73"/>
      <c r="C352" s="78"/>
      <c r="D352" s="78"/>
      <c r="E352" s="78"/>
      <c r="F352" s="78"/>
      <c r="G352" s="77" t="s">
        <v>197</v>
      </c>
      <c r="H352" s="76">
        <v>3</v>
      </c>
    </row>
    <row r="353" spans="1:8" x14ac:dyDescent="0.25">
      <c r="A353" s="74"/>
      <c r="B353" s="73"/>
      <c r="C353" s="78"/>
      <c r="D353" s="78"/>
      <c r="E353" s="78"/>
      <c r="F353" s="78"/>
      <c r="G353" s="77" t="s">
        <v>196</v>
      </c>
      <c r="H353" s="76">
        <v>3</v>
      </c>
    </row>
    <row r="354" spans="1:8" ht="31.5" x14ac:dyDescent="0.25">
      <c r="A354" s="74"/>
      <c r="B354" s="73"/>
      <c r="C354" s="78"/>
      <c r="D354" s="78"/>
      <c r="E354" s="78"/>
      <c r="F354" s="78"/>
      <c r="G354" s="77" t="s">
        <v>195</v>
      </c>
      <c r="H354" s="76">
        <v>3</v>
      </c>
    </row>
    <row r="355" spans="1:8" ht="32.25" thickBot="1" x14ac:dyDescent="0.3">
      <c r="A355" s="74"/>
      <c r="B355" s="73"/>
      <c r="C355" s="78"/>
      <c r="D355" s="78"/>
      <c r="E355" s="78"/>
      <c r="F355" s="78"/>
      <c r="G355" s="77" t="s">
        <v>194</v>
      </c>
      <c r="H355" s="76">
        <v>3</v>
      </c>
    </row>
    <row r="356" spans="1:8" x14ac:dyDescent="0.25">
      <c r="A356" s="74"/>
      <c r="B356" s="73"/>
      <c r="C356" s="78"/>
      <c r="D356" s="78"/>
      <c r="E356" s="78"/>
      <c r="F356" s="78"/>
      <c r="G356" s="80" t="s">
        <v>193</v>
      </c>
      <c r="H356" s="79"/>
    </row>
    <row r="357" spans="1:8" ht="47.25" x14ac:dyDescent="0.25">
      <c r="A357" s="74"/>
      <c r="B357" s="73"/>
      <c r="C357" s="78"/>
      <c r="D357" s="78"/>
      <c r="E357" s="78"/>
      <c r="F357" s="78"/>
      <c r="G357" s="77" t="s">
        <v>192</v>
      </c>
      <c r="H357" s="76">
        <v>3</v>
      </c>
    </row>
    <row r="358" spans="1:8" x14ac:dyDescent="0.25">
      <c r="A358" s="74"/>
      <c r="B358" s="73"/>
      <c r="C358" s="78"/>
      <c r="D358" s="78"/>
      <c r="E358" s="78"/>
      <c r="F358" s="78"/>
      <c r="G358" s="77" t="s">
        <v>191</v>
      </c>
      <c r="H358" s="76">
        <v>2</v>
      </c>
    </row>
    <row r="359" spans="1:8" ht="48" thickBot="1" x14ac:dyDescent="0.3">
      <c r="A359" s="74"/>
      <c r="B359" s="73"/>
      <c r="C359" s="78"/>
      <c r="D359" s="78"/>
      <c r="E359" s="78"/>
      <c r="F359" s="78"/>
      <c r="G359" s="77" t="s">
        <v>190</v>
      </c>
      <c r="H359" s="76">
        <v>2</v>
      </c>
    </row>
    <row r="360" spans="1:8" x14ac:dyDescent="0.25">
      <c r="A360" s="74"/>
      <c r="B360" s="73"/>
      <c r="C360" s="78"/>
      <c r="D360" s="78"/>
      <c r="E360" s="78"/>
      <c r="F360" s="78"/>
      <c r="G360" s="80" t="s">
        <v>189</v>
      </c>
      <c r="H360" s="79"/>
    </row>
    <row r="361" spans="1:8" x14ac:dyDescent="0.25">
      <c r="A361" s="74"/>
      <c r="B361" s="73"/>
      <c r="C361" s="78"/>
      <c r="D361" s="78"/>
      <c r="E361" s="78"/>
      <c r="F361" s="78"/>
      <c r="G361" s="77" t="s">
        <v>188</v>
      </c>
      <c r="H361" s="76">
        <v>4</v>
      </c>
    </row>
    <row r="362" spans="1:8" x14ac:dyDescent="0.25">
      <c r="A362" s="74"/>
      <c r="B362" s="73"/>
      <c r="C362" s="78"/>
      <c r="D362" s="78"/>
      <c r="E362" s="78"/>
      <c r="F362" s="78"/>
      <c r="G362" s="77" t="s">
        <v>187</v>
      </c>
      <c r="H362" s="76">
        <v>3</v>
      </c>
    </row>
    <row r="363" spans="1:8" ht="31.5" x14ac:dyDescent="0.25">
      <c r="A363" s="74"/>
      <c r="B363" s="73"/>
      <c r="C363" s="78"/>
      <c r="D363" s="78"/>
      <c r="E363" s="78"/>
      <c r="F363" s="78"/>
      <c r="G363" s="77" t="s">
        <v>186</v>
      </c>
      <c r="H363" s="76">
        <v>5</v>
      </c>
    </row>
    <row r="364" spans="1:8" ht="31.5" x14ac:dyDescent="0.25">
      <c r="A364" s="74"/>
      <c r="B364" s="73"/>
      <c r="C364" s="78"/>
      <c r="D364" s="78"/>
      <c r="E364" s="78"/>
      <c r="F364" s="78"/>
      <c r="G364" s="77" t="s">
        <v>185</v>
      </c>
      <c r="H364" s="76">
        <v>4</v>
      </c>
    </row>
    <row r="365" spans="1:8" x14ac:dyDescent="0.25">
      <c r="A365" s="74"/>
      <c r="B365" s="73"/>
      <c r="C365" s="78"/>
      <c r="D365" s="78"/>
      <c r="E365" s="78"/>
      <c r="F365" s="78"/>
      <c r="G365" s="77" t="s">
        <v>184</v>
      </c>
      <c r="H365" s="76">
        <v>4</v>
      </c>
    </row>
    <row r="366" spans="1:8" ht="16.5" thickBot="1" x14ac:dyDescent="0.3">
      <c r="A366" s="74"/>
      <c r="B366" s="73"/>
      <c r="C366" s="78"/>
      <c r="D366" s="78"/>
      <c r="E366" s="78"/>
      <c r="F366" s="78"/>
      <c r="G366" s="77" t="s">
        <v>183</v>
      </c>
      <c r="H366" s="76">
        <v>3</v>
      </c>
    </row>
    <row r="367" spans="1:8" x14ac:dyDescent="0.25">
      <c r="A367" s="74"/>
      <c r="B367" s="73"/>
      <c r="C367" s="78"/>
      <c r="D367" s="78"/>
      <c r="E367" s="78"/>
      <c r="F367" s="78"/>
      <c r="G367" s="80" t="s">
        <v>182</v>
      </c>
      <c r="H367" s="79"/>
    </row>
    <row r="368" spans="1:8" x14ac:dyDescent="0.25">
      <c r="A368" s="74"/>
      <c r="B368" s="73"/>
      <c r="C368" s="78"/>
      <c r="D368" s="78"/>
      <c r="E368" s="78"/>
      <c r="F368" s="78"/>
      <c r="G368" s="77" t="s">
        <v>181</v>
      </c>
      <c r="H368" s="76">
        <v>4</v>
      </c>
    </row>
    <row r="369" spans="1:11" ht="31.5" x14ac:dyDescent="0.25">
      <c r="A369" s="74"/>
      <c r="B369" s="73"/>
      <c r="C369" s="78"/>
      <c r="D369" s="78"/>
      <c r="E369" s="78"/>
      <c r="F369" s="78"/>
      <c r="G369" s="77" t="s">
        <v>180</v>
      </c>
      <c r="H369" s="76">
        <v>4</v>
      </c>
    </row>
    <row r="370" spans="1:11" ht="31.5" x14ac:dyDescent="0.25">
      <c r="A370" s="74"/>
      <c r="B370" s="73"/>
      <c r="C370" s="78"/>
      <c r="D370" s="78"/>
      <c r="E370" s="78"/>
      <c r="F370" s="78"/>
      <c r="G370" s="77" t="s">
        <v>179</v>
      </c>
      <c r="H370" s="76">
        <v>4</v>
      </c>
    </row>
    <row r="371" spans="1:11" ht="31.5" x14ac:dyDescent="0.25">
      <c r="A371" s="74"/>
      <c r="B371" s="73"/>
      <c r="C371" s="78"/>
      <c r="D371" s="78"/>
      <c r="E371" s="78"/>
      <c r="F371" s="78"/>
      <c r="G371" s="77" t="s">
        <v>178</v>
      </c>
      <c r="H371" s="76">
        <v>4</v>
      </c>
    </row>
    <row r="372" spans="1:11" x14ac:dyDescent="0.25">
      <c r="A372" s="74"/>
      <c r="B372" s="73"/>
      <c r="C372" s="78"/>
      <c r="D372" s="78"/>
      <c r="E372" s="78"/>
      <c r="F372" s="78"/>
      <c r="G372" s="77" t="s">
        <v>177</v>
      </c>
      <c r="H372" s="76">
        <v>12</v>
      </c>
    </row>
    <row r="373" spans="1:11" ht="47.25" x14ac:dyDescent="0.25">
      <c r="A373" s="74"/>
      <c r="B373" s="73"/>
      <c r="C373" s="78"/>
      <c r="D373" s="78"/>
      <c r="E373" s="78"/>
      <c r="F373" s="78"/>
      <c r="G373" s="77" t="s">
        <v>176</v>
      </c>
      <c r="H373" s="76">
        <v>4</v>
      </c>
    </row>
    <row r="374" spans="1:11" ht="31.5" x14ac:dyDescent="0.25">
      <c r="A374" s="74"/>
      <c r="B374" s="73"/>
      <c r="C374" s="78"/>
      <c r="D374" s="78"/>
      <c r="E374" s="78"/>
      <c r="F374" s="78"/>
      <c r="G374" s="77" t="s">
        <v>175</v>
      </c>
      <c r="H374" s="76">
        <v>4</v>
      </c>
    </row>
    <row r="375" spans="1:11" ht="16.5" thickBot="1" x14ac:dyDescent="0.3">
      <c r="A375" s="74"/>
      <c r="B375" s="73"/>
      <c r="C375" s="78"/>
      <c r="D375" s="78"/>
      <c r="E375" s="78"/>
      <c r="F375" s="78"/>
      <c r="G375" s="77" t="s">
        <v>174</v>
      </c>
      <c r="H375" s="76">
        <v>5</v>
      </c>
    </row>
    <row r="376" spans="1:11" x14ac:dyDescent="0.25">
      <c r="A376" s="74"/>
      <c r="B376" s="73"/>
      <c r="C376" s="78"/>
      <c r="D376" s="78"/>
      <c r="E376" s="78"/>
      <c r="F376" s="78"/>
      <c r="G376" s="80" t="s">
        <v>173</v>
      </c>
      <c r="H376" s="79"/>
    </row>
    <row r="377" spans="1:11" x14ac:dyDescent="0.25">
      <c r="A377" s="74"/>
      <c r="B377" s="73"/>
      <c r="C377" s="78"/>
      <c r="D377" s="78"/>
      <c r="E377" s="78"/>
      <c r="F377" s="78"/>
      <c r="G377" s="77" t="s">
        <v>172</v>
      </c>
      <c r="H377" s="76">
        <v>2</v>
      </c>
    </row>
    <row r="378" spans="1:11" x14ac:dyDescent="0.25">
      <c r="A378" s="74"/>
      <c r="B378" s="73"/>
      <c r="C378" s="78"/>
      <c r="D378" s="78"/>
      <c r="E378" s="78"/>
      <c r="F378" s="78"/>
      <c r="G378" s="77" t="s">
        <v>171</v>
      </c>
      <c r="H378" s="76">
        <v>2</v>
      </c>
    </row>
    <row r="379" spans="1:11" x14ac:dyDescent="0.25">
      <c r="A379" s="74"/>
      <c r="B379" s="73"/>
      <c r="C379" s="78"/>
      <c r="D379" s="78"/>
      <c r="E379" s="78"/>
      <c r="F379" s="78"/>
      <c r="G379" s="77" t="s">
        <v>170</v>
      </c>
      <c r="H379" s="76">
        <v>2</v>
      </c>
    </row>
    <row r="380" spans="1:11" x14ac:dyDescent="0.25">
      <c r="A380" s="74"/>
      <c r="B380" s="73"/>
      <c r="C380" s="78"/>
      <c r="D380" s="78"/>
      <c r="E380" s="78"/>
      <c r="F380" s="78"/>
      <c r="G380" s="77" t="s">
        <v>169</v>
      </c>
      <c r="H380" s="76">
        <v>2</v>
      </c>
    </row>
    <row r="381" spans="1:11" ht="32.25" thickBot="1" x14ac:dyDescent="0.3">
      <c r="A381" s="74"/>
      <c r="B381" s="73"/>
      <c r="C381" s="78"/>
      <c r="D381" s="78"/>
      <c r="E381" s="78"/>
      <c r="F381" s="78"/>
      <c r="G381" s="77" t="s">
        <v>168</v>
      </c>
      <c r="H381" s="76">
        <v>2</v>
      </c>
    </row>
    <row r="382" spans="1:11" x14ac:dyDescent="0.25">
      <c r="A382" s="74"/>
      <c r="B382" s="73"/>
      <c r="C382" s="78"/>
      <c r="D382" s="78"/>
      <c r="E382" s="78"/>
      <c r="F382" s="78"/>
      <c r="G382" s="80" t="s">
        <v>167</v>
      </c>
      <c r="H382" s="79"/>
    </row>
    <row r="383" spans="1:11" ht="32.25" thickBot="1" x14ac:dyDescent="0.3">
      <c r="A383" s="74"/>
      <c r="B383" s="73"/>
      <c r="C383" s="78"/>
      <c r="D383" s="78"/>
      <c r="E383" s="78"/>
      <c r="F383" s="78"/>
      <c r="G383" s="77" t="s">
        <v>166</v>
      </c>
      <c r="H383" s="76">
        <v>7</v>
      </c>
    </row>
    <row r="384" spans="1:11" ht="47.25" x14ac:dyDescent="0.25">
      <c r="A384" s="74"/>
      <c r="B384" s="73"/>
      <c r="C384" s="78"/>
      <c r="D384" s="78"/>
      <c r="E384" s="78"/>
      <c r="F384" s="78"/>
      <c r="G384" s="77" t="s">
        <v>165</v>
      </c>
      <c r="H384" s="76">
        <v>3</v>
      </c>
      <c r="J384" s="80"/>
      <c r="K384" s="79"/>
    </row>
    <row r="385" spans="1:9" x14ac:dyDescent="0.25">
      <c r="A385" s="74"/>
      <c r="B385" s="73"/>
      <c r="C385" s="78"/>
      <c r="D385" s="78"/>
      <c r="E385" s="78"/>
      <c r="F385" s="78"/>
      <c r="G385" s="77" t="s">
        <v>164</v>
      </c>
      <c r="H385" s="76">
        <v>4</v>
      </c>
    </row>
    <row r="386" spans="1:9" ht="16.5" thickBot="1" x14ac:dyDescent="0.3">
      <c r="A386" s="74"/>
      <c r="B386" s="73"/>
      <c r="C386" s="78"/>
      <c r="D386" s="78"/>
      <c r="E386" s="78"/>
      <c r="F386" s="78"/>
      <c r="G386" s="77" t="s">
        <v>163</v>
      </c>
      <c r="H386" s="76">
        <v>4</v>
      </c>
    </row>
    <row r="387" spans="1:9" x14ac:dyDescent="0.25">
      <c r="A387" s="74"/>
      <c r="B387" s="73"/>
      <c r="C387" s="78"/>
      <c r="D387" s="78"/>
      <c r="E387" s="78"/>
      <c r="F387" s="78"/>
      <c r="G387" s="80" t="s">
        <v>162</v>
      </c>
      <c r="H387" s="79"/>
      <c r="I387" s="84"/>
    </row>
    <row r="388" spans="1:9" ht="16.5" thickBot="1" x14ac:dyDescent="0.3">
      <c r="A388" s="74"/>
      <c r="B388" s="73"/>
      <c r="C388" s="78"/>
      <c r="D388" s="78"/>
      <c r="E388" s="78"/>
      <c r="F388" s="78"/>
      <c r="G388" s="77" t="s">
        <v>161</v>
      </c>
      <c r="H388" s="76">
        <v>3</v>
      </c>
      <c r="I388" s="84"/>
    </row>
    <row r="389" spans="1:9" x14ac:dyDescent="0.25">
      <c r="A389" s="74"/>
      <c r="B389" s="73"/>
      <c r="C389" s="78"/>
      <c r="D389" s="78"/>
      <c r="E389" s="78"/>
      <c r="F389" s="78"/>
      <c r="G389" s="80" t="s">
        <v>160</v>
      </c>
      <c r="H389" s="79"/>
    </row>
    <row r="390" spans="1:9" ht="31.5" x14ac:dyDescent="0.25">
      <c r="A390" s="74"/>
      <c r="B390" s="73"/>
      <c r="C390" s="78"/>
      <c r="D390" s="78"/>
      <c r="E390" s="78"/>
      <c r="F390" s="78"/>
      <c r="G390" s="77" t="s">
        <v>159</v>
      </c>
      <c r="H390" s="76">
        <v>3</v>
      </c>
    </row>
    <row r="391" spans="1:9" ht="31.5" x14ac:dyDescent="0.25">
      <c r="A391" s="74"/>
      <c r="B391" s="73"/>
      <c r="C391" s="78"/>
      <c r="D391" s="78"/>
      <c r="E391" s="78"/>
      <c r="F391" s="78"/>
      <c r="G391" s="77" t="s">
        <v>158</v>
      </c>
      <c r="H391" s="76">
        <v>2</v>
      </c>
    </row>
    <row r="392" spans="1:9" ht="16.5" thickBot="1" x14ac:dyDescent="0.3">
      <c r="A392" s="74"/>
      <c r="B392" s="73"/>
      <c r="C392" s="78"/>
      <c r="D392" s="78"/>
      <c r="E392" s="78"/>
      <c r="F392" s="78"/>
      <c r="G392" s="77" t="s">
        <v>157</v>
      </c>
      <c r="H392" s="76">
        <v>2</v>
      </c>
    </row>
    <row r="393" spans="1:9" x14ac:dyDescent="0.25">
      <c r="A393" s="74"/>
      <c r="B393" s="73"/>
      <c r="C393" s="78"/>
      <c r="D393" s="78"/>
      <c r="E393" s="78"/>
      <c r="F393" s="78"/>
      <c r="G393" s="80" t="s">
        <v>137</v>
      </c>
      <c r="H393" s="79"/>
    </row>
    <row r="394" spans="1:9" ht="31.5" x14ac:dyDescent="0.25">
      <c r="A394" s="74"/>
      <c r="B394" s="73"/>
      <c r="C394" s="78"/>
      <c r="D394" s="78"/>
      <c r="E394" s="78"/>
      <c r="F394" s="78"/>
      <c r="G394" s="77" t="s">
        <v>136</v>
      </c>
      <c r="H394" s="76">
        <v>3</v>
      </c>
    </row>
    <row r="395" spans="1:9" ht="31.5" x14ac:dyDescent="0.25">
      <c r="A395" s="74"/>
      <c r="B395" s="73"/>
      <c r="C395" s="78"/>
      <c r="D395" s="78"/>
      <c r="E395" s="78"/>
      <c r="F395" s="78"/>
      <c r="G395" s="77" t="s">
        <v>135</v>
      </c>
      <c r="H395" s="76">
        <v>4</v>
      </c>
    </row>
    <row r="396" spans="1:9" x14ac:dyDescent="0.25">
      <c r="A396" s="74"/>
      <c r="B396" s="73"/>
      <c r="C396" s="78"/>
      <c r="D396" s="78"/>
      <c r="E396" s="78"/>
      <c r="F396" s="78"/>
      <c r="G396" s="77" t="s">
        <v>134</v>
      </c>
      <c r="H396" s="76">
        <v>1</v>
      </c>
    </row>
    <row r="397" spans="1:9" ht="16.5" thickBot="1" x14ac:dyDescent="0.3">
      <c r="A397" s="74"/>
      <c r="B397" s="73"/>
      <c r="C397" s="72"/>
      <c r="D397" s="72"/>
      <c r="E397" s="72"/>
      <c r="F397" s="72"/>
      <c r="G397" s="71" t="s">
        <v>17</v>
      </c>
      <c r="H397" s="70">
        <f>SUM(H350:H396)</f>
        <v>135</v>
      </c>
    </row>
    <row r="398" spans="1:9" ht="94.5" customHeight="1" thickBot="1" x14ac:dyDescent="0.3">
      <c r="A398" s="69"/>
      <c r="B398" s="68"/>
      <c r="C398" s="67" t="s">
        <v>156</v>
      </c>
      <c r="D398" s="67"/>
      <c r="E398" s="67"/>
      <c r="F398" s="66"/>
      <c r="G398" s="65"/>
      <c r="H398" s="64"/>
    </row>
    <row r="399" spans="1:9" x14ac:dyDescent="0.25">
      <c r="A399" s="83">
        <v>11</v>
      </c>
      <c r="B399" s="82" t="s">
        <v>155</v>
      </c>
      <c r="C399" s="81" t="s">
        <v>154</v>
      </c>
      <c r="D399" s="81" t="s">
        <v>153</v>
      </c>
      <c r="E399" s="81" t="s">
        <v>152</v>
      </c>
      <c r="F399" s="81" t="s">
        <v>151</v>
      </c>
      <c r="G399" s="80" t="s">
        <v>150</v>
      </c>
      <c r="H399" s="79"/>
    </row>
    <row r="400" spans="1:9" ht="63.75" thickBot="1" x14ac:dyDescent="0.3">
      <c r="A400" s="74"/>
      <c r="B400" s="73"/>
      <c r="C400" s="78"/>
      <c r="D400" s="78"/>
      <c r="E400" s="78"/>
      <c r="F400" s="78"/>
      <c r="G400" s="77" t="s">
        <v>149</v>
      </c>
      <c r="H400" s="76">
        <v>2</v>
      </c>
    </row>
    <row r="401" spans="1:10" x14ac:dyDescent="0.25">
      <c r="A401" s="74"/>
      <c r="B401" s="73"/>
      <c r="C401" s="78"/>
      <c r="D401" s="78"/>
      <c r="E401" s="78"/>
      <c r="F401" s="78"/>
      <c r="G401" s="80" t="s">
        <v>148</v>
      </c>
      <c r="H401" s="79"/>
    </row>
    <row r="402" spans="1:10" ht="47.25" x14ac:dyDescent="0.25">
      <c r="A402" s="74"/>
      <c r="B402" s="73"/>
      <c r="C402" s="78"/>
      <c r="D402" s="78"/>
      <c r="E402" s="78"/>
      <c r="F402" s="78"/>
      <c r="G402" s="77" t="s">
        <v>147</v>
      </c>
      <c r="H402" s="76">
        <v>2</v>
      </c>
    </row>
    <row r="403" spans="1:10" ht="32.25" thickBot="1" x14ac:dyDescent="0.3">
      <c r="A403" s="74"/>
      <c r="B403" s="73"/>
      <c r="C403" s="78"/>
      <c r="D403" s="78"/>
      <c r="E403" s="78"/>
      <c r="F403" s="78"/>
      <c r="G403" s="77" t="s">
        <v>146</v>
      </c>
      <c r="H403" s="76">
        <v>1</v>
      </c>
    </row>
    <row r="404" spans="1:10" x14ac:dyDescent="0.25">
      <c r="A404" s="74"/>
      <c r="B404" s="73"/>
      <c r="C404" s="78"/>
      <c r="D404" s="78"/>
      <c r="E404" s="78"/>
      <c r="F404" s="78"/>
      <c r="G404" s="80" t="s">
        <v>145</v>
      </c>
      <c r="H404" s="79"/>
    </row>
    <row r="405" spans="1:10" x14ac:dyDescent="0.25">
      <c r="A405" s="74"/>
      <c r="B405" s="73"/>
      <c r="C405" s="78"/>
      <c r="D405" s="78"/>
      <c r="E405" s="78"/>
      <c r="F405" s="78"/>
      <c r="G405" s="77" t="s">
        <v>144</v>
      </c>
      <c r="H405" s="76">
        <v>4</v>
      </c>
    </row>
    <row r="406" spans="1:10" x14ac:dyDescent="0.25">
      <c r="A406" s="74"/>
      <c r="B406" s="73"/>
      <c r="C406" s="78"/>
      <c r="D406" s="78"/>
      <c r="E406" s="78"/>
      <c r="F406" s="78"/>
      <c r="G406" s="77" t="s">
        <v>143</v>
      </c>
      <c r="H406" s="76">
        <v>3</v>
      </c>
    </row>
    <row r="407" spans="1:10" ht="31.5" x14ac:dyDescent="0.25">
      <c r="A407" s="74"/>
      <c r="B407" s="73"/>
      <c r="C407" s="78"/>
      <c r="D407" s="78"/>
      <c r="E407" s="78"/>
      <c r="F407" s="78"/>
      <c r="G407" s="77" t="s">
        <v>142</v>
      </c>
      <c r="H407" s="76">
        <v>4</v>
      </c>
    </row>
    <row r="408" spans="1:10" ht="31.5" x14ac:dyDescent="0.25">
      <c r="A408" s="74"/>
      <c r="B408" s="73"/>
      <c r="C408" s="78"/>
      <c r="D408" s="78"/>
      <c r="E408" s="78"/>
      <c r="F408" s="78"/>
      <c r="G408" s="77" t="s">
        <v>141</v>
      </c>
      <c r="H408" s="76">
        <v>4</v>
      </c>
    </row>
    <row r="409" spans="1:10" ht="31.5" x14ac:dyDescent="0.25">
      <c r="A409" s="74"/>
      <c r="B409" s="73"/>
      <c r="C409" s="78"/>
      <c r="D409" s="78"/>
      <c r="E409" s="78"/>
      <c r="F409" s="78"/>
      <c r="G409" s="77" t="s">
        <v>140</v>
      </c>
      <c r="H409" s="76">
        <v>1</v>
      </c>
    </row>
    <row r="410" spans="1:10" ht="31.5" x14ac:dyDescent="0.25">
      <c r="A410" s="74"/>
      <c r="B410" s="73"/>
      <c r="C410" s="78"/>
      <c r="D410" s="78"/>
      <c r="E410" s="78"/>
      <c r="F410" s="78"/>
      <c r="G410" s="77" t="s">
        <v>139</v>
      </c>
      <c r="H410" s="76">
        <v>1</v>
      </c>
    </row>
    <row r="411" spans="1:10" ht="32.25" thickBot="1" x14ac:dyDescent="0.3">
      <c r="A411" s="74"/>
      <c r="B411" s="73"/>
      <c r="C411" s="78"/>
      <c r="D411" s="78"/>
      <c r="E411" s="78"/>
      <c r="F411" s="78"/>
      <c r="G411" s="77" t="s">
        <v>138</v>
      </c>
      <c r="H411" s="76">
        <v>1</v>
      </c>
    </row>
    <row r="412" spans="1:10" x14ac:dyDescent="0.25">
      <c r="A412" s="74"/>
      <c r="B412" s="73"/>
      <c r="C412" s="78"/>
      <c r="D412" s="78"/>
      <c r="E412" s="78"/>
      <c r="F412" s="78"/>
      <c r="G412" s="80" t="s">
        <v>137</v>
      </c>
      <c r="H412" s="79"/>
      <c r="J412" s="63"/>
    </row>
    <row r="413" spans="1:10" ht="31.5" x14ac:dyDescent="0.25">
      <c r="A413" s="74"/>
      <c r="B413" s="73"/>
      <c r="C413" s="78"/>
      <c r="D413" s="78"/>
      <c r="E413" s="78"/>
      <c r="F413" s="78"/>
      <c r="G413" s="77" t="s">
        <v>136</v>
      </c>
      <c r="H413" s="76">
        <v>2</v>
      </c>
      <c r="J413" s="75"/>
    </row>
    <row r="414" spans="1:10" ht="31.5" x14ac:dyDescent="0.25">
      <c r="A414" s="74"/>
      <c r="B414" s="73"/>
      <c r="C414" s="78"/>
      <c r="D414" s="78"/>
      <c r="E414" s="78"/>
      <c r="F414" s="78"/>
      <c r="G414" s="77" t="s">
        <v>135</v>
      </c>
      <c r="H414" s="76">
        <v>4</v>
      </c>
      <c r="J414" s="75"/>
    </row>
    <row r="415" spans="1:10" x14ac:dyDescent="0.25">
      <c r="A415" s="74"/>
      <c r="B415" s="73"/>
      <c r="C415" s="78"/>
      <c r="D415" s="78"/>
      <c r="E415" s="78"/>
      <c r="F415" s="78"/>
      <c r="G415" s="77" t="s">
        <v>134</v>
      </c>
      <c r="H415" s="76">
        <v>1</v>
      </c>
      <c r="J415" s="75"/>
    </row>
    <row r="416" spans="1:10" ht="16.5" thickBot="1" x14ac:dyDescent="0.3">
      <c r="A416" s="74"/>
      <c r="B416" s="73"/>
      <c r="C416" s="72"/>
      <c r="D416" s="72"/>
      <c r="E416" s="72"/>
      <c r="F416" s="72"/>
      <c r="G416" s="71" t="s">
        <v>17</v>
      </c>
      <c r="H416" s="70">
        <f>SUM(H400:H415)</f>
        <v>30</v>
      </c>
      <c r="J416" s="63"/>
    </row>
    <row r="417" spans="1:10" ht="94.5" customHeight="1" thickBot="1" x14ac:dyDescent="0.3">
      <c r="A417" s="69"/>
      <c r="B417" s="68"/>
      <c r="C417" s="67" t="s">
        <v>133</v>
      </c>
      <c r="D417" s="67"/>
      <c r="E417" s="67"/>
      <c r="F417" s="66"/>
      <c r="G417" s="65"/>
      <c r="H417" s="64"/>
      <c r="J417" s="63"/>
    </row>
    <row r="418" spans="1:10" ht="16.5" thickBot="1" x14ac:dyDescent="0.3">
      <c r="A418" s="62" t="s">
        <v>102</v>
      </c>
      <c r="B418" s="61"/>
      <c r="C418" s="61"/>
      <c r="D418" s="61"/>
      <c r="E418" s="60"/>
      <c r="F418" s="59">
        <f>H416+H397+H347+H337+H290+H266+H197+H133+H111+H68+H22</f>
        <v>1085</v>
      </c>
      <c r="G418" s="58"/>
      <c r="H418" s="57"/>
    </row>
    <row r="419" spans="1:10" ht="127.5" customHeight="1" thickBot="1" x14ac:dyDescent="0.3">
      <c r="A419" s="56" t="s">
        <v>103</v>
      </c>
      <c r="B419" s="55"/>
      <c r="C419" s="54" t="s">
        <v>132</v>
      </c>
      <c r="D419" s="53"/>
      <c r="E419" s="53"/>
      <c r="F419" s="52"/>
      <c r="G419" s="51" t="s">
        <v>131</v>
      </c>
      <c r="H419" s="50" t="s">
        <v>130</v>
      </c>
    </row>
    <row r="420" spans="1:10" ht="97.5" customHeight="1" thickBot="1" x14ac:dyDescent="0.3">
      <c r="A420" s="56" t="s">
        <v>103</v>
      </c>
      <c r="B420" s="55"/>
      <c r="C420" s="54" t="s">
        <v>129</v>
      </c>
      <c r="D420" s="53"/>
      <c r="E420" s="53"/>
      <c r="F420" s="52"/>
      <c r="G420" s="51" t="s">
        <v>128</v>
      </c>
      <c r="H420" s="50" t="s">
        <v>127</v>
      </c>
    </row>
  </sheetData>
  <sheetProtection algorithmName="SHA-512" hashValue="xpewhnoFzLsIM60+OAf8xSP7FnvyEZUf7yA2NhTi165GF66wP/x7+dRbfTPwKr+zRgx/UPriTzzVoGCEPGMOIw==" saltValue="sdDKYzJ3TkSL+rIL2ed1LQ==" spinCount="100000" sheet="1" formatCells="0" formatColumns="0" formatRows="0" insertColumns="0" insertRows="0" insertHyperlinks="0" sort="0" autoFilter="0"/>
  <autoFilter ref="A1:H756" xr:uid="{00000000-0009-0000-0000-000000000000}"/>
  <mergeCells count="183">
    <mergeCell ref="G111:G112"/>
    <mergeCell ref="H111:H112"/>
    <mergeCell ref="C112:F112"/>
    <mergeCell ref="C70:C111"/>
    <mergeCell ref="D70:D111"/>
    <mergeCell ref="G416:G417"/>
    <mergeCell ref="H416:H417"/>
    <mergeCell ref="C417:F417"/>
    <mergeCell ref="G79:H79"/>
    <mergeCell ref="G86:H86"/>
    <mergeCell ref="G95:H95"/>
    <mergeCell ref="G101:H101"/>
    <mergeCell ref="G104:H104"/>
    <mergeCell ref="G108:H108"/>
    <mergeCell ref="A419:B419"/>
    <mergeCell ref="C419:F419"/>
    <mergeCell ref="A420:B420"/>
    <mergeCell ref="C420:F420"/>
    <mergeCell ref="F399:F416"/>
    <mergeCell ref="D399:D416"/>
    <mergeCell ref="E399:E416"/>
    <mergeCell ref="C24:C68"/>
    <mergeCell ref="D24:D68"/>
    <mergeCell ref="E24:E68"/>
    <mergeCell ref="F24:F68"/>
    <mergeCell ref="B113:B134"/>
    <mergeCell ref="G113:H113"/>
    <mergeCell ref="G121:H121"/>
    <mergeCell ref="B70:B112"/>
    <mergeCell ref="G70:H70"/>
    <mergeCell ref="G74:H74"/>
    <mergeCell ref="G52:H52"/>
    <mergeCell ref="G58:H58"/>
    <mergeCell ref="G61:H61"/>
    <mergeCell ref="G65:H65"/>
    <mergeCell ref="G68:G69"/>
    <mergeCell ref="H68:H69"/>
    <mergeCell ref="A418:E418"/>
    <mergeCell ref="F418:H418"/>
    <mergeCell ref="E70:E111"/>
    <mergeCell ref="F70:F111"/>
    <mergeCell ref="B24:B69"/>
    <mergeCell ref="G24:H24"/>
    <mergeCell ref="G28:H28"/>
    <mergeCell ref="G34:H34"/>
    <mergeCell ref="G36:H36"/>
    <mergeCell ref="G43:H43"/>
    <mergeCell ref="G22:G23"/>
    <mergeCell ref="H22:H23"/>
    <mergeCell ref="C23:F23"/>
    <mergeCell ref="C2:C22"/>
    <mergeCell ref="D2:D22"/>
    <mergeCell ref="E2:E22"/>
    <mergeCell ref="F2:F22"/>
    <mergeCell ref="G2:H2"/>
    <mergeCell ref="G9:H9"/>
    <mergeCell ref="G13:H13"/>
    <mergeCell ref="G15:H15"/>
    <mergeCell ref="G18:H18"/>
    <mergeCell ref="G20:H20"/>
    <mergeCell ref="A399:A417"/>
    <mergeCell ref="A113:A134"/>
    <mergeCell ref="A135:A198"/>
    <mergeCell ref="A199:A267"/>
    <mergeCell ref="A268:A291"/>
    <mergeCell ref="A292:A338"/>
    <mergeCell ref="A339:A348"/>
    <mergeCell ref="A349:A398"/>
    <mergeCell ref="C134:F134"/>
    <mergeCell ref="C113:C133"/>
    <mergeCell ref="D113:D133"/>
    <mergeCell ref="E113:E133"/>
    <mergeCell ref="F113:F133"/>
    <mergeCell ref="A2:A23"/>
    <mergeCell ref="A24:A69"/>
    <mergeCell ref="A70:A112"/>
    <mergeCell ref="B2:B23"/>
    <mergeCell ref="C69:F69"/>
    <mergeCell ref="G125:H125"/>
    <mergeCell ref="G127:H127"/>
    <mergeCell ref="G129:H129"/>
    <mergeCell ref="G131:H131"/>
    <mergeCell ref="G133:G134"/>
    <mergeCell ref="H133:H134"/>
    <mergeCell ref="G194:H194"/>
    <mergeCell ref="G197:G198"/>
    <mergeCell ref="H197:H198"/>
    <mergeCell ref="C198:F198"/>
    <mergeCell ref="C135:C197"/>
    <mergeCell ref="D135:D197"/>
    <mergeCell ref="E135:E197"/>
    <mergeCell ref="F135:F197"/>
    <mergeCell ref="B135:B198"/>
    <mergeCell ref="G135:H135"/>
    <mergeCell ref="G142:H142"/>
    <mergeCell ref="G150:H150"/>
    <mergeCell ref="G159:H159"/>
    <mergeCell ref="G164:H164"/>
    <mergeCell ref="G171:H171"/>
    <mergeCell ref="G180:H180"/>
    <mergeCell ref="G186:H186"/>
    <mergeCell ref="G190:H190"/>
    <mergeCell ref="G262:H262"/>
    <mergeCell ref="G266:G267"/>
    <mergeCell ref="H266:H267"/>
    <mergeCell ref="C267:F267"/>
    <mergeCell ref="C199:C266"/>
    <mergeCell ref="D199:D266"/>
    <mergeCell ref="E199:E266"/>
    <mergeCell ref="F199:F266"/>
    <mergeCell ref="B199:B267"/>
    <mergeCell ref="G199:H199"/>
    <mergeCell ref="G206:H206"/>
    <mergeCell ref="G214:H214"/>
    <mergeCell ref="G223:H223"/>
    <mergeCell ref="G230:H230"/>
    <mergeCell ref="G237:H237"/>
    <mergeCell ref="G246:H246"/>
    <mergeCell ref="G252:H252"/>
    <mergeCell ref="G258:H258"/>
    <mergeCell ref="C348:F348"/>
    <mergeCell ref="C339:C347"/>
    <mergeCell ref="D339:D347"/>
    <mergeCell ref="E339:E347"/>
    <mergeCell ref="F339:F347"/>
    <mergeCell ref="B292:B338"/>
    <mergeCell ref="H290:H291"/>
    <mergeCell ref="C291:F291"/>
    <mergeCell ref="C268:C290"/>
    <mergeCell ref="D268:D290"/>
    <mergeCell ref="E268:E290"/>
    <mergeCell ref="F268:F290"/>
    <mergeCell ref="B339:B348"/>
    <mergeCell ref="G339:H339"/>
    <mergeCell ref="G343:H343"/>
    <mergeCell ref="G345:H345"/>
    <mergeCell ref="B268:B291"/>
    <mergeCell ref="G268:H268"/>
    <mergeCell ref="G271:H271"/>
    <mergeCell ref="G279:H279"/>
    <mergeCell ref="G286:H286"/>
    <mergeCell ref="G290:G291"/>
    <mergeCell ref="G323:H323"/>
    <mergeCell ref="G329:H329"/>
    <mergeCell ref="G333:H333"/>
    <mergeCell ref="G337:G338"/>
    <mergeCell ref="H337:H338"/>
    <mergeCell ref="H397:H398"/>
    <mergeCell ref="G397:G398"/>
    <mergeCell ref="G347:G348"/>
    <mergeCell ref="H347:H348"/>
    <mergeCell ref="C349:C397"/>
    <mergeCell ref="D349:D397"/>
    <mergeCell ref="E349:E397"/>
    <mergeCell ref="F349:F397"/>
    <mergeCell ref="C399:C416"/>
    <mergeCell ref="G292:H292"/>
    <mergeCell ref="G299:H299"/>
    <mergeCell ref="G301:H301"/>
    <mergeCell ref="G308:H308"/>
    <mergeCell ref="G317:H317"/>
    <mergeCell ref="G360:H360"/>
    <mergeCell ref="G367:H367"/>
    <mergeCell ref="G376:H376"/>
    <mergeCell ref="G382:H382"/>
    <mergeCell ref="G389:H389"/>
    <mergeCell ref="G393:H393"/>
    <mergeCell ref="B399:B417"/>
    <mergeCell ref="C398:F398"/>
    <mergeCell ref="G399:H399"/>
    <mergeCell ref="G401:H401"/>
    <mergeCell ref="G404:H404"/>
    <mergeCell ref="G412:H412"/>
    <mergeCell ref="J384:K384"/>
    <mergeCell ref="G387:H387"/>
    <mergeCell ref="B349:B398"/>
    <mergeCell ref="C338:F338"/>
    <mergeCell ref="C292:C337"/>
    <mergeCell ref="D292:D337"/>
    <mergeCell ref="E292:E337"/>
    <mergeCell ref="F292:F337"/>
    <mergeCell ref="G349:H349"/>
    <mergeCell ref="G356:H356"/>
  </mergeCells>
  <pageMargins left="0.23622047244094491" right="0.23622047244094491" top="0.74803149606299213" bottom="0.74803149606299213" header="0.31496062992125984" footer="0.31496062992125984"/>
  <pageSetup paperSize="9" scale="80" orientation="landscape" horizont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2</vt:i4>
      </vt:variant>
    </vt:vector>
  </HeadingPairs>
  <TitlesOfParts>
    <vt:vector size="9" baseType="lpstr">
      <vt:lpstr>6.2</vt:lpstr>
      <vt:lpstr>6.3</vt:lpstr>
      <vt:lpstr>6.4</vt:lpstr>
      <vt:lpstr>6.5.1</vt:lpstr>
      <vt:lpstr>6.5.2</vt:lpstr>
      <vt:lpstr>6.5.3</vt:lpstr>
      <vt:lpstr>6.5.4</vt:lpstr>
      <vt:lpstr>'6.4'!Nyomtatási_cím</vt:lpstr>
      <vt:lpstr>'6.5.2'!Nyomtatási_cím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2025-12-19T08:45:07Z</dcterms:modified>
</cp:coreProperties>
</file>